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825" yWindow="60" windowWidth="14925" windowHeight="13305"/>
  </bookViews>
  <sheets>
    <sheet name="Уточнение_МАЙ" sheetId="10" r:id="rId1"/>
  </sheets>
  <definedNames>
    <definedName name="_xlnm.Print_Area" localSheetId="0">Уточнение_МАЙ!$A$1:$G$147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6" i="10" l="1"/>
  <c r="E96" i="10"/>
  <c r="D117" i="10"/>
  <c r="E117" i="10"/>
  <c r="F96" i="10"/>
  <c r="D44" i="10"/>
  <c r="E44" i="10"/>
  <c r="F44" i="10"/>
  <c r="D111" i="10"/>
  <c r="E111" i="10"/>
  <c r="F111" i="10"/>
  <c r="D53" i="10" l="1"/>
  <c r="E53" i="10"/>
  <c r="F53" i="10"/>
  <c r="F101" i="10"/>
  <c r="F117" i="10" s="1"/>
  <c r="D116" i="10" l="1"/>
  <c r="E116" i="10"/>
  <c r="F116" i="10"/>
  <c r="D93" i="10"/>
  <c r="D119" i="10" s="1"/>
  <c r="E93" i="10"/>
  <c r="E119" i="10" s="1"/>
  <c r="D94" i="10"/>
  <c r="D120" i="10" s="1"/>
  <c r="E94" i="10"/>
  <c r="E120" i="10" s="1"/>
  <c r="D95" i="10"/>
  <c r="E95" i="10"/>
  <c r="D70" i="10"/>
  <c r="E70" i="10"/>
  <c r="D121" i="10" l="1"/>
  <c r="E121" i="10"/>
  <c r="F122" i="10"/>
  <c r="E122" i="10"/>
  <c r="D122" i="10"/>
  <c r="F94" i="10"/>
  <c r="F120" i="10" s="1"/>
  <c r="F93" i="10"/>
  <c r="F119" i="10" s="1"/>
  <c r="D114" i="10"/>
  <c r="E114" i="10"/>
  <c r="F114" i="10"/>
  <c r="D91" i="10"/>
  <c r="E91" i="10"/>
  <c r="F91" i="10"/>
  <c r="D87" i="10"/>
  <c r="E87" i="10"/>
  <c r="F87" i="10"/>
  <c r="D79" i="10"/>
  <c r="E79" i="10"/>
  <c r="F79" i="10"/>
  <c r="D40" i="10"/>
  <c r="E40" i="10"/>
  <c r="F40" i="10"/>
  <c r="D23" i="10"/>
  <c r="E23" i="10"/>
  <c r="D24" i="10"/>
  <c r="E24" i="10"/>
  <c r="D25" i="10"/>
  <c r="E25" i="10"/>
  <c r="F25" i="10"/>
  <c r="F24" i="10"/>
  <c r="F23" i="10"/>
  <c r="D15" i="10"/>
  <c r="E15" i="10"/>
  <c r="D16" i="10"/>
  <c r="D28" i="10" s="1"/>
  <c r="E16" i="10"/>
  <c r="E28" i="10" s="1"/>
  <c r="D17" i="10"/>
  <c r="E17" i="10"/>
  <c r="F17" i="10"/>
  <c r="F16" i="10"/>
  <c r="F28" i="10" s="1"/>
  <c r="F15" i="10"/>
  <c r="D14" i="10"/>
  <c r="E14" i="10"/>
  <c r="F14" i="10"/>
  <c r="E92" i="10" l="1"/>
  <c r="D92" i="10"/>
  <c r="F29" i="10"/>
  <c r="E29" i="10"/>
  <c r="D29" i="10"/>
  <c r="D26" i="10"/>
  <c r="D123" i="10" s="1"/>
  <c r="F27" i="10"/>
  <c r="E27" i="10"/>
  <c r="F26" i="10"/>
  <c r="F123" i="10" s="1"/>
  <c r="D27" i="10"/>
  <c r="E26" i="10"/>
  <c r="E123" i="10" s="1"/>
  <c r="F61" i="10"/>
  <c r="F70" i="10" l="1"/>
  <c r="F92" i="10" s="1"/>
  <c r="F95" i="10"/>
  <c r="F121" i="10" s="1"/>
  <c r="D105" i="10" l="1"/>
  <c r="E105" i="10"/>
  <c r="F105" i="10"/>
  <c r="E102" i="10" l="1"/>
  <c r="E115" i="10" l="1"/>
  <c r="E118" i="10" s="1"/>
  <c r="E124" i="10" s="1"/>
  <c r="F102" i="10" l="1"/>
  <c r="F115" i="10" l="1"/>
  <c r="F118" i="10" s="1"/>
  <c r="F124" i="10" s="1"/>
  <c r="H123" i="10" s="1"/>
  <c r="D102" i="10"/>
  <c r="D115" i="10" l="1"/>
  <c r="D118" i="10" s="1"/>
  <c r="D124" i="10" s="1"/>
</calcChain>
</file>

<file path=xl/sharedStrings.xml><?xml version="1.0" encoding="utf-8"?>
<sst xmlns="http://schemas.openxmlformats.org/spreadsheetml/2006/main" count="369" uniqueCount="176">
  <si>
    <t>№ п/п</t>
  </si>
  <si>
    <t>КБК</t>
  </si>
  <si>
    <t>1.</t>
  </si>
  <si>
    <t>2.</t>
  </si>
  <si>
    <t>5.</t>
  </si>
  <si>
    <t>УВЕЛИЧЕНИЕ РАСХОДОВ</t>
  </si>
  <si>
    <t>Наименование показателя</t>
  </si>
  <si>
    <t>Назначение</t>
  </si>
  <si>
    <t>1. ДОХОДЫ</t>
  </si>
  <si>
    <t>Итого доходов:</t>
  </si>
  <si>
    <t>Всего доходов:</t>
  </si>
  <si>
    <t>2. РАСХОДЫ</t>
  </si>
  <si>
    <t xml:space="preserve"> </t>
  </si>
  <si>
    <t>Итого по разделу:</t>
  </si>
  <si>
    <t>ПОЯСНИТЕЛЬНАЯ ЗАПИСКА</t>
  </si>
  <si>
    <t>Предложения к уточнению бюджета</t>
  </si>
  <si>
    <t>УМЕНЬШЕНИЕ РАСХОДОВ</t>
  </si>
  <si>
    <t>Итого расходов:</t>
  </si>
  <si>
    <t>(тыс. рублей)</t>
  </si>
  <si>
    <t>Средства областного бюджета.</t>
  </si>
  <si>
    <t>Раздел 0500 «Жилищно-коммунальное хозяйство»</t>
  </si>
  <si>
    <t>Всего расходов:</t>
  </si>
  <si>
    <t>УВЕЛИЧЕНИЕ ДОХОДОВ</t>
  </si>
  <si>
    <t>3.</t>
  </si>
  <si>
    <t>4.</t>
  </si>
  <si>
    <t>администрация Городецкого муниципального округа</t>
  </si>
  <si>
    <t xml:space="preserve"> Всего расходов:</t>
  </si>
  <si>
    <t>Раздел 0700 «Образование»</t>
  </si>
  <si>
    <t>6.</t>
  </si>
  <si>
    <t>7.</t>
  </si>
  <si>
    <t>УМЕНЬШЕНИЕ ДОХОДОВ</t>
  </si>
  <si>
    <t>Раздел 0400 «Национальная экономика»</t>
  </si>
  <si>
    <t>8.</t>
  </si>
  <si>
    <t>11.</t>
  </si>
  <si>
    <t>12.</t>
  </si>
  <si>
    <t>10.</t>
  </si>
  <si>
    <t>13.</t>
  </si>
  <si>
    <t>14.</t>
  </si>
  <si>
    <t>19.</t>
  </si>
  <si>
    <t>Раздел 1000 «Социальная политика»</t>
  </si>
  <si>
    <t>Управление финансов</t>
  </si>
  <si>
    <t xml:space="preserve">     2. Внесение изменений в текст решения. </t>
  </si>
  <si>
    <t>СТАЛО (в соответствии с проектом решения)</t>
  </si>
  <si>
    <t xml:space="preserve">  Пункт 1.</t>
  </si>
  <si>
    <t xml:space="preserve">     1. Изменения доходов, расходов, источников финансирования дефицита бюджета, программы муниципальных внутренних заимствований, структуры муниципального долга.</t>
  </si>
  <si>
    <t xml:space="preserve">  Пункт 5.</t>
  </si>
  <si>
    <t>Заместитель главы администрации муниципального округа - начальник управления финансов</t>
  </si>
  <si>
    <t>А.В.Макарычев</t>
  </si>
  <si>
    <t>Раздел 0800 «Культура, кинематография»</t>
  </si>
  <si>
    <t>0502</t>
  </si>
  <si>
    <t>Раздел 0100 «Общегосударственные вопросы»</t>
  </si>
  <si>
    <t>20.</t>
  </si>
  <si>
    <t>Управление культуры и туризма</t>
  </si>
  <si>
    <t>Управление образования и молодёжной политики</t>
  </si>
  <si>
    <t>0405</t>
  </si>
  <si>
    <t>Средства федерального бюджета.</t>
  </si>
  <si>
    <t>1004</t>
  </si>
  <si>
    <t>9.</t>
  </si>
  <si>
    <t>15.</t>
  </si>
  <si>
    <t>16.</t>
  </si>
  <si>
    <t>17.</t>
  </si>
  <si>
    <t>18.</t>
  </si>
  <si>
    <t>21.</t>
  </si>
  <si>
    <t>22.</t>
  </si>
  <si>
    <t>23.</t>
  </si>
  <si>
    <t>Наименование главного распорядителя бюджетных средств</t>
  </si>
  <si>
    <t>0113</t>
  </si>
  <si>
    <t>2 02 35082 14 0220 150</t>
  </si>
  <si>
    <t>0703</t>
  </si>
  <si>
    <t>0503</t>
  </si>
  <si>
    <t>0801, 0804</t>
  </si>
  <si>
    <t>Управление по физической культуре и спорту</t>
  </si>
  <si>
    <t>УТОЧНЕНИЕ НА 2026 ГОД</t>
  </si>
  <si>
    <t>Основные характеристики бюджета муниципального округа на 2026 год:</t>
  </si>
  <si>
    <t>24.</t>
  </si>
  <si>
    <t>25.</t>
  </si>
  <si>
    <t>26.</t>
  </si>
  <si>
    <t>27.</t>
  </si>
  <si>
    <t>28.</t>
  </si>
  <si>
    <t>29.</t>
  </si>
  <si>
    <t>30.</t>
  </si>
  <si>
    <t>32.</t>
  </si>
  <si>
    <t>Первоначаль-ный бюджет (решение                 от 25.12.2025            № 170)</t>
  </si>
  <si>
    <t xml:space="preserve"> в том числе средства федерального бюджета</t>
  </si>
  <si>
    <t xml:space="preserve">                  средства областного бюджета</t>
  </si>
  <si>
    <t xml:space="preserve">              средства местного бюджета</t>
  </si>
  <si>
    <t>31.</t>
  </si>
  <si>
    <t>0111</t>
  </si>
  <si>
    <t xml:space="preserve">  Пункт 22.</t>
  </si>
  <si>
    <t>0801</t>
  </si>
  <si>
    <t>1 13 02994 14 0000 130</t>
  </si>
  <si>
    <t>Прочие доходы от компенсации затрат бюджетов муниципальных округов</t>
  </si>
  <si>
    <t>2 02 49999 14 0220 150</t>
  </si>
  <si>
    <t>0702</t>
  </si>
  <si>
    <t>1003</t>
  </si>
  <si>
    <t>Прочие межбюджетные трансферты, передаваемые бюджетам муниципальных округов (средства фонда на поддержку территорий)</t>
  </si>
  <si>
    <t>1102</t>
  </si>
  <si>
    <t>Перераспределение средств резервного фонда администрации Городецкого муниципального округа.</t>
  </si>
  <si>
    <t xml:space="preserve"> в том числе средства областного бюджета</t>
  </si>
  <si>
    <t>5. Утвердить объем безвозмездных поступлений, получаемых из других бюджетов бюджетной системы Российской Федерации:
1) на 2026 год в сумме 2 658 030,8 тыс. рублей, в том числе объем субсидий, субвенций и иных межбюджетных трансфертов, имеющих целевое назначение
в сумме 2 180 784,4 тыс. рублей;
2) на 2027 год в сумме 2 289 484,4 тыс. рублей, в том числе объем субсидий, субвенций и иных межбюджетных трансфертов, имеющих целевое назначение
в сумме 1 876 851,5 тыс. рублей;
3) на 2028 год в сумме 2 314 967,5 тыс. рублей, в том числе объем субсидий, субвенций и иных межбюджетных трансфертов, имеющих целевое назначение
в сумме 1 976 187,5 тыс. рублей.</t>
  </si>
  <si>
    <t xml:space="preserve">  Пункт 4.</t>
  </si>
  <si>
    <t>1. Утвердить основные характеристики бюджета Городецкого муниципального округа на 2026 год:
1) общий объем доходов в сумме 4 929 868,2 тыс. рублей;
2) общий объем расходов в сумме 4 915 795,3 тыс. рублей;
3) размер профицита в сумме 14 072,9 тыс. рублей.</t>
  </si>
  <si>
    <t>4. Утвердить общий объем налоговых и неналоговых доходов:
1) на 2026 год в сумме 2 285 715,9 тыс. рублей, в том числе налоговых
и неналоговых доходов, за исключением доходов, являющихся источниками формирования дорожного фонда Городецкого муниципального округа Нижегородской области, в сумме 2 172 015,0 тыс. рублей;
2) на 2027 год в сумме 2 434 851,2 тыс. рублей, в том числе налоговых
и неналоговых доходов, за исключением доходов, являющихся источниками формирования дорожного фонда Городецкого муниципального округа Нижегородской области, в сумме 2 335 100,0 тыс. рублей; 
3) на 2028 год в сумме 2 654 502,6 тыс. рублей, в том числе налоговых
и неналоговых доходов, за исключением доходов, являющихся источниками формирования дорожного фонда Городецкого муниципального округа Нижегородской области, в сумме 2 550 775,8 тыс. рублей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</si>
  <si>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</si>
  <si>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Уменьшение средств областного бюджета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помещениями.</t>
  </si>
  <si>
    <t>2 02 35082 14 0110 150</t>
  </si>
  <si>
    <t>2 02 20300 14 0220 150</t>
  </si>
  <si>
    <t>Субсидии бюджетам муниципальных округов на обеспечение мероприятий по модернизации систем коммунальной инфраструктуры</t>
  </si>
  <si>
    <t>Средства публично - правовой компании "Фонд развития территорий".</t>
  </si>
  <si>
    <t>Направление средств публично - правовой компании "Фонд развития территорий" на реконструкцию системы теплоснабжения в городе Заволжье.</t>
  </si>
  <si>
    <t>Направление средств областного бюджета из фонда на поддержку территорий МАУК "Дворец культуры города Заволжья" на организацию и проведение краеведческой конференции "Споровские чтения-2026".</t>
  </si>
  <si>
    <t>Направление средств областного бюджета из фонда на поддержку территорий МАУК "Дворец культуры города Заволжья" на подготовку и проведение VIII регионального фестиваля самодеятельных и студенческих театров "Волшебный мир кулис-2026".</t>
  </si>
  <si>
    <t>Направление средств областного бюджета из фонда на поддержку территорий МАУ ДО "ДШИ "ЦКИ" на замену оконных блоков в концертном зале.</t>
  </si>
  <si>
    <t>Направление средств областного бюджета из фонда на поддержку территорий МБОУ ДО «Центр внешкольной работы «Радуга» на изготовление специализированной музейной витрины с подсветкой и системой безопасности.</t>
  </si>
  <si>
    <t>Направление средств областного бюджета из фонда на поддержку территорий МБОУ "Тимирязевская средняя школа" на замену оконных блоков в лаборантских кабинетах физики и химии.</t>
  </si>
  <si>
    <t>Направление средств областного бюджета из фонда на поддержку территорий МБОУ "Зиняковская школа" на замену оконных блоков в кабинете № 3 начальной школы.</t>
  </si>
  <si>
    <t xml:space="preserve">Направление средств областного бюджета из фонда на поддержку территорий на оказание материальной помощи Тройничкову Александру Амуровичу 1956 года рождения, инвалиду 2 группы, зарегистрированному по адресу: г. Заволжье, ул. Пушкина, д. 53, кв. 95, в связи с непредвиденными расходами на приобретение товаров первой необходимости. </t>
  </si>
  <si>
    <t>Направление средств областного бюджета из фонда на поддержку территорий на оказание материальной помощи Маризину Сергею Геннадьевичу 1976 года рождения, инвалиду 2 группы, зарегистрированному по адресу: г. Заволжье, ул. Павловского, д. 1, кв. 4, в связи с непредвиденными расходами на приобретение товаров первой необходимости.</t>
  </si>
  <si>
    <t>Направление средств областного бюджета из фонда на поддержку территорий МАУК "Дворец культуры города Заволжья" на организацию и проведение XVII окружного фестиваля-конкурса "Звезда Победы 2026".</t>
  </si>
  <si>
    <t>Направление средств областного бюджета из фонда на поддержку территорий МАУК "Дворец культуры города Заволжья" на организацию и проведение III межмуниципального фестиваля музыки "Рок чистого неба".</t>
  </si>
  <si>
    <t>Направление средств областного бюджета из фонда на поддержку территорий МБОУ "Тимирязевская средняя школа" на замену оконных блоков в рекреациях школы.</t>
  </si>
  <si>
    <t>Направление средств областного бюджета из фонда на поддержку территорий на оказание материальной помощи Тройничкову Алексею
Александровичу 1981 года рождения, инвалиду 2 группы, зарегистрированному по адресу: г. Заволжье, ул. Пушкина, д. 53, кв. 95, в связи с непредвиденными расходами на приобретение товаров первой необходимости.</t>
  </si>
  <si>
    <t>Направление средств областного бюджета из фонда на поддержку территорий МБОУ "Серковская основная школа им. Снегирева В.А." на организацию экскурсионной поездки учащихся школы в г. Москва, которая состоится с 15 по 16 мая 2026 года.</t>
  </si>
  <si>
    <t>Направление средств областного бюджета из фонда на поддержку территорий МБОУ "Смольковская средняя школа имени кавалера ордена Красного Знамени Матрены Исаевны Вольской" на приобретение оргтехники и информационных стендов.</t>
  </si>
  <si>
    <t>Возврат остатков субсидий на сокращение доли загрязненных сточных вод из бюджетов муниципальных округов</t>
  </si>
  <si>
    <t>2 19 25013.14 0000 150</t>
  </si>
  <si>
    <t>Перераспределение средств местного бюджета на организацию мероприятий по осуществлении деятельности по обращению с животными без владельцев.</t>
  </si>
  <si>
    <t>Перераспределение средств местного бюджета на выполнение работ по реконструкции сети в подземное исполнение (в районе д.28 пл. Пролетарская).</t>
  </si>
  <si>
    <t>0701, 0702, 0703, 0707, 0709</t>
  </si>
  <si>
    <t>Перераспределение средств местного бюджета на оплату коммунальных услуг.</t>
  </si>
  <si>
    <t>Перераспределение средств местного бюджета на выполнение целевых показателей уровня заработной платы указных категорий работников.</t>
  </si>
  <si>
    <t>1101, 1102, 1103</t>
  </si>
  <si>
    <t>Перераспределение средств местного бюджета на обеспечение функционирования учреждений физической культуры и спорта Городецкого муниципального округа.</t>
  </si>
  <si>
    <t>0309</t>
  </si>
  <si>
    <t>Раздел 0300 «Национальная безопасность и правоохранительная деятельность»</t>
  </si>
  <si>
    <t xml:space="preserve">                                                средства публично - правовой компании "Фонд развития территорий"</t>
  </si>
  <si>
    <t xml:space="preserve">                 средства областного бюджета</t>
  </si>
  <si>
    <t>Увеличение средств федерального бюджета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помещениями.</t>
  </si>
  <si>
    <t>Направление средств областного бюджета из фонда на поддержку территорий МБОУ ДО "ЦДТ" Г. ЗАВОЛЖЬЕ  на приобретение и установку дверей.</t>
  </si>
  <si>
    <t>Направление средств областного бюджета из фонда на поддержку территорий МБОУ ДО «Центр внешкольной работы «Ровесник» на приобретение 3D принтера в объединение «Начально-техническое моделирование».</t>
  </si>
  <si>
    <t>Направление средств областного бюджета из фонда на поддержку территорий МБОУ "Средняя школа № 15" на приобретение стульев в центр детских инициатив и актовый зал.</t>
  </si>
  <si>
    <t xml:space="preserve">                  средства местного бюджета</t>
  </si>
  <si>
    <t>Уточненный бюджет (решение                 от 16.04.2026            № 62)</t>
  </si>
  <si>
    <t>уточненный план по расходам бюджета в сумме 4 922 524,4 тыс. рублей;</t>
  </si>
  <si>
    <t>уточненный план по доходам бюджета в сумме 4 936 597,3 тыс. рублей;</t>
  </si>
  <si>
    <t>уточненный профицит бюджета в сумме 14 072,9 тыс. рублей (не изменился).</t>
  </si>
  <si>
    <t>БЫЛО  (решение Земского собрания Городецкого муниципального округа Нижегородской области от 16.04.2026 № 62)</t>
  </si>
  <si>
    <t>4. Утвердить общий объем налоговых и неналоговых доходов:
1) на 2026 год в сумме 2 295 536,4 тыс. рублей, в том числе налоговых
и неналоговых доходов, за исключением доходов, являющихся источниками формирования дорожного фонда Городецкого муниципального округа Нижегородской области, в сумме 2 181 835,5 тыс. рублей;
2) на 2027 год в сумме 2 434 851,2 тыс. рублей, в том числе налоговых
и неналоговых доходов, за исключением доходов, являющихся источниками формирования дорожного фонда Городецкого муниципального округа Нижегородской области, в сумме 2 335 100,0 тыс. рублей; 
3) на 2028 год в сумме 2 654 502,6 тыс. рублей, в том числе налоговых
и неналоговых доходов, за исключением доходов, являющихся источниками формирования дорожного фонда Городецкого муниципального округа Нижегородской области, в сумме 2 550 775,8 тыс. рублей</t>
  </si>
  <si>
    <t>5. Утвердить объем безвозмездных поступлений, получаемых из других бюджетов бюджетной системы Российской Федерации:
1) на 2026 год в сумме 2 664 759,9 тыс. рублей, в том числе объем субсидий, субвенций и иных межбюджетных трансфертов, имеющих целевое назначение
в сумме 2 187 513,5 тыс. рублей;
2) на 2027 год в сумме 2 289 484,4 тыс. рублей, в том числе объем субсидий, субвенций и иных межбюджетных трансфертов, имеющих целевое назначение
в сумме 1 876 851,5 тыс. рублей;
3) на 2028 год в сумме 2 314 967,5 тыс. рублей, в том числе объем субсидий, субвенций и иных межбюджетных трансфертов, имеющих целевое назначение
в сумме 1 976 187,5 тыс. рублей.</t>
  </si>
  <si>
    <t xml:space="preserve">  Пункт 29.</t>
  </si>
  <si>
    <t>29. Установить верхний предел муниципального внутреннего долга Городецкого муниципального округа Нижегородской области:
1) на 1 января 2027 года в сумме 145 765,2 тыс. рублей, в том числе верхний предел долга по муниципальным гарантиям Городецкого муниципального округа Нижегородской области в валюте Российской Федерации в сумме 0,0 рублей;
2) на 1 января 2028 года в сумме 56 229,1 тыс. рублей, в том числе верхний предел долга по муниципальным гарантиям Городецкого муниципального округа Нижегородской области в валюте Российской Федерации в сумме 0,0 рублей,
и на 1 января 2029 года в сумме 49 228,1 тыс. рублей, в том числе верхний предел долга по муниципальным гарантиям Городецкого муниципального округа Нижегородской области в валюте Российской Федерации в сумме 0,0 рублей.</t>
  </si>
  <si>
    <t>22. Утвердить резервный фонд администрации Городецкого муниципального округа Нижегородской области на 2026 год в сумме 87 354,8 тыс. рублей, на 2027 год в сумме 106 492,1 тыс. рублей, на 2028 год в сумме 106 492,1 тыс. рублей.</t>
  </si>
  <si>
    <t>29. Установить верхний предел муниципального внутреннего долга Городецкого муниципального округа Нижегородской области:
1) на 1 января 2027 года в сумме 103 521,9 тыс. рублей, в том числе верхний предел долга по муниципальным гарантиям Городецкого муниципального округа Нижегородской области в валюте Российской Федерации в сумме 0,0 рублей;
2) на 1 января 2028 года в сумме 13 985,8 тыс. рублей, в том числе верхний предел долга по муниципальным гарантиям Городецкого муниципального округа Нижегородской области в валюте Российской Федерации в сумме 0,0 рублей,
и на 1 января 2029 года в сумме 6 992,8 тыс. рублей, в том числе верхний предел долга по муниципальным гарантиям Городецкого муниципального округа Нижегородской области в валюте Российской Федерации в сумме 0,0 рублей.</t>
  </si>
  <si>
    <t xml:space="preserve"> к решению Земского собрания  Городецкого муниципального округа Нижегородской области «О внесении изменений и дополнений в решение Земского собрания Городецкого муниципального округа Нижегородской области от 25.12.2025 № 170                                                                          «О бюджете Городецкого муниципального округа на 2026 год и на плановый период 2027 и 2028 годов» (май 2026 года)</t>
  </si>
  <si>
    <t>1. Утвердить основные характеристики бюджета Городецкого муниципального округа на 2026 год:
1) общий объем доходов в сумме 4 936 579,3 тыс. рублей;
2) общий объем расходов в сумме 4 922 524,4 тыс. рублей;
3) размер профицита в сумме 14 072,9 тыс. рублей.</t>
  </si>
  <si>
    <t>Перераспределение средств местного бюджета на софинансирование проекта создания комфортной городской среды в малых городах и исторических поселениях в рамках проведения Всероссийского конкурса лучших проектов создания комфортной городской среды (Благоустройство сквера им. А.В. Ворожейкина
с прилегающей территорией ул. Набережная Революции).</t>
  </si>
  <si>
    <t>Территориальное управление города Заволжья</t>
  </si>
  <si>
    <t>33.</t>
  </si>
  <si>
    <t>34.</t>
  </si>
  <si>
    <t>22. Утвердить резервный фонд администрации Городецкого муниципального округа Нижегородской области на 2026 год в сумме 11 976,0 тыс. рублей, на 2027 год в сумме 106 492,1 тыс. рублей, на 2028 год в сумме 106 492,1 тыс. рублей.</t>
  </si>
  <si>
    <t>Перераспределение экономии средств местного бюджета с благоустройства территории (санитарная уборка территории, выкос травы, расчистка от снега, посыпка песчаной смесью и обустройство проездов, тротуаров и пешеходных дорожек).</t>
  </si>
  <si>
    <t>Перераспределение средств местного бюджета на содержание и техническое обслуживание светофорных объектов.</t>
  </si>
  <si>
    <t>0409</t>
  </si>
  <si>
    <t>35.</t>
  </si>
  <si>
    <t>36.</t>
  </si>
  <si>
    <t xml:space="preserve">  Пункт 28.</t>
  </si>
  <si>
    <t>28. Утвердить объем бюджетных ассигнований дорожного фонда Городецкого муниципального округа Нижегородской области:
на 2026 год в размере 141 439,6 тыс. рублей;
на 2027 год в размере 99 751,2 тыс. рублей;
на 2028 год в размере 103 726,8 тыс. рублей.</t>
  </si>
  <si>
    <t>28. Утвердить объем бюджетных ассигнований дорожного фонда Городецкого муниципального округа Нижегородской области:
на 2026 год в размере 141 584,6 тыс. рублей;
на 2027 год в размере 99 751,2 тыс. рублей;
на 2028 год в размере 103 726,8 тыс. рублей.</t>
  </si>
  <si>
    <t>Увеличение средств резервного фонда администрации Городецкого муниципального округа за счет экономии по итогам проведения конкурсных процедур.</t>
  </si>
  <si>
    <t>Перераспределение средств местного бюджета для возврата в областной бюджет в всязи с пунктом 4 раздела I протокола заседания регионального штаба по обеспечению функционирования очистных сооружений, проведенного 17 марта 2026 г. под председательством Губернатора Нижегородской области Никитина Г.С. (протокол от 30 марта 2026 г. № Сл-001-274270/26) средств субсидии на реализацию мероприятий по сокращению доли загрязненных сточных вод, предоставленной из бюджета Нижегородской области в 2019 и 2020 годах бюджету Городецкого муниципального района на строительство объекта "Биологические очистные сооружения хозяйственно-бытовых сточных вод с. Смольки Городецкого района Нижегородской области" (письмо министерства энергетики и жилищно-коммунального хозяйства Нижегородской области от 13.04.2026 № Сл-329-331862/26).</t>
  </si>
  <si>
    <t>Раздел 1100 «Физическая культура и спорт»</t>
  </si>
  <si>
    <t>Направление средств областного бюджета из фонда на поддержку территорий МБУ "Городецкий ФОК" на приобретение наградной продукции в рамках проведения регионального турнира по боевому самбо памяти Н.П. Косенко.</t>
  </si>
  <si>
    <t>Перераспределение средств местного бюджета на содержанию коллекторной системы города Заволжья.</t>
  </si>
  <si>
    <t>Перераспределение экономии средств местного бюджета с ремонта и благоустройство детских,
спортивных площадок и территорий общего пользования в рамках реализации проекта инициативного бюджетирования «Вам решать!, сложившейся по итогам проведения конкурсных процедур.</t>
  </si>
  <si>
    <t xml:space="preserve">Перераспределение средств местного бюджета на приведение в готовность защитных сооружений гражданской обороны в рамках МП "Защита населения и территорий от чрезвычайных ситуаций, обеспечение пожарной безопасности и безопасности людей на водных объектах Городецкого муниципального округа Нижегородской области" (МКУ "Управление по делам ГО и ЧС"). </t>
  </si>
  <si>
    <t>Перераспределение средств местного бюджета на устройство твердого основания под хоккейную площадку (с.Строчково).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</si>
</sst>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"/>
      <family val="1"/>
    </font>
    <font>
      <sz val="1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5" fillId="0" borderId="0" xfId="0" applyFont="1" applyFill="1" applyAlignment="1">
      <alignment vertical="center"/>
    </xf>
    <xf numFmtId="164" fontId="7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7"/>
  <sheetViews>
    <sheetView showZeros="0" tabSelected="1" view="pageBreakPreview" topLeftCell="A136" zoomScaleNormal="100" zoomScaleSheetLayoutView="100" workbookViewId="0">
      <selection activeCell="A144" sqref="A144:XFD144"/>
    </sheetView>
  </sheetViews>
  <sheetFormatPr defaultRowHeight="15.75" x14ac:dyDescent="0.25"/>
  <cols>
    <col min="1" max="1" width="7.140625" style="26" customWidth="1"/>
    <col min="2" max="2" width="23.85546875" style="26" customWidth="1"/>
    <col min="3" max="3" width="50" style="26" customWidth="1"/>
    <col min="4" max="5" width="15.7109375" style="26" customWidth="1"/>
    <col min="6" max="6" width="15.7109375" style="1" customWidth="1"/>
    <col min="7" max="7" width="48" style="1" customWidth="1"/>
    <col min="8" max="8" width="13.42578125" style="1" bestFit="1" customWidth="1"/>
    <col min="9" max="9" width="13.140625" style="1" customWidth="1"/>
    <col min="10" max="10" width="16.5703125" style="1" customWidth="1"/>
    <col min="11" max="16384" width="9.140625" style="1"/>
  </cols>
  <sheetData>
    <row r="1" spans="1:7" ht="20.25" x14ac:dyDescent="0.25">
      <c r="A1" s="56" t="s">
        <v>14</v>
      </c>
      <c r="B1" s="56"/>
      <c r="C1" s="56"/>
      <c r="D1" s="56"/>
      <c r="E1" s="56"/>
      <c r="F1" s="56"/>
      <c r="G1" s="56"/>
    </row>
    <row r="2" spans="1:7" ht="63" customHeight="1" x14ac:dyDescent="0.25">
      <c r="A2" s="57" t="s">
        <v>153</v>
      </c>
      <c r="B2" s="57"/>
      <c r="C2" s="57"/>
      <c r="D2" s="57"/>
      <c r="E2" s="57"/>
      <c r="F2" s="57"/>
      <c r="G2" s="57"/>
    </row>
    <row r="3" spans="1:7" ht="18" customHeight="1" x14ac:dyDescent="0.25">
      <c r="G3" s="2" t="s">
        <v>18</v>
      </c>
    </row>
    <row r="4" spans="1:7" ht="45.75" customHeight="1" x14ac:dyDescent="0.25">
      <c r="A4" s="59" t="s">
        <v>44</v>
      </c>
      <c r="B4" s="59"/>
      <c r="C4" s="59"/>
      <c r="D4" s="59"/>
      <c r="E4" s="59"/>
      <c r="F4" s="59"/>
      <c r="G4" s="59"/>
    </row>
    <row r="5" spans="1:7" ht="24.95" customHeight="1" x14ac:dyDescent="0.25">
      <c r="A5" s="60" t="s">
        <v>72</v>
      </c>
      <c r="B5" s="60"/>
      <c r="C5" s="60"/>
      <c r="D5" s="60"/>
      <c r="E5" s="60"/>
      <c r="F5" s="60"/>
      <c r="G5" s="60"/>
    </row>
    <row r="6" spans="1:7" ht="24.95" customHeight="1" x14ac:dyDescent="0.25">
      <c r="A6" s="58" t="s">
        <v>8</v>
      </c>
      <c r="B6" s="54"/>
      <c r="C6" s="54"/>
      <c r="D6" s="54"/>
      <c r="E6" s="54"/>
      <c r="F6" s="54"/>
      <c r="G6" s="54"/>
    </row>
    <row r="7" spans="1:7" s="3" customFormat="1" ht="24.75" customHeight="1" x14ac:dyDescent="0.25">
      <c r="A7" s="43" t="s">
        <v>22</v>
      </c>
      <c r="B7" s="43"/>
      <c r="C7" s="43"/>
      <c r="D7" s="43"/>
      <c r="E7" s="43"/>
      <c r="F7" s="43"/>
      <c r="G7" s="43"/>
    </row>
    <row r="8" spans="1:7" ht="83.25" customHeight="1" x14ac:dyDescent="0.25">
      <c r="A8" s="22" t="s">
        <v>0</v>
      </c>
      <c r="B8" s="22" t="s">
        <v>1</v>
      </c>
      <c r="C8" s="22" t="s">
        <v>6</v>
      </c>
      <c r="D8" s="22" t="s">
        <v>82</v>
      </c>
      <c r="E8" s="22" t="s">
        <v>142</v>
      </c>
      <c r="F8" s="22" t="s">
        <v>15</v>
      </c>
      <c r="G8" s="22" t="s">
        <v>7</v>
      </c>
    </row>
    <row r="9" spans="1:7" s="5" customFormat="1" ht="15" customHeight="1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</row>
    <row r="10" spans="1:7" s="31" customFormat="1" ht="31.5" x14ac:dyDescent="0.25">
      <c r="A10" s="20" t="s">
        <v>2</v>
      </c>
      <c r="B10" s="27" t="s">
        <v>90</v>
      </c>
      <c r="C10" s="28" t="s">
        <v>91</v>
      </c>
      <c r="D10" s="29"/>
      <c r="E10" s="29">
        <v>4234.7</v>
      </c>
      <c r="F10" s="29">
        <v>9820.5</v>
      </c>
      <c r="G10" s="30" t="s">
        <v>55</v>
      </c>
    </row>
    <row r="11" spans="1:7" s="31" customFormat="1" ht="47.25" x14ac:dyDescent="0.25">
      <c r="A11" s="20" t="s">
        <v>3</v>
      </c>
      <c r="B11" s="27" t="s">
        <v>106</v>
      </c>
      <c r="C11" s="28" t="s">
        <v>107</v>
      </c>
      <c r="D11" s="29"/>
      <c r="E11" s="29"/>
      <c r="F11" s="29">
        <v>4996.3999999999996</v>
      </c>
      <c r="G11" s="30" t="s">
        <v>108</v>
      </c>
    </row>
    <row r="12" spans="1:7" s="31" customFormat="1" ht="78.75" x14ac:dyDescent="0.25">
      <c r="A12" s="20" t="s">
        <v>23</v>
      </c>
      <c r="B12" s="27" t="s">
        <v>105</v>
      </c>
      <c r="C12" s="28" t="s">
        <v>103</v>
      </c>
      <c r="D12" s="29">
        <v>8196.4</v>
      </c>
      <c r="E12" s="29">
        <v>9846.6</v>
      </c>
      <c r="F12" s="29">
        <v>387.9</v>
      </c>
      <c r="G12" s="30" t="s">
        <v>55</v>
      </c>
    </row>
    <row r="13" spans="1:7" s="31" customFormat="1" ht="48.75" customHeight="1" x14ac:dyDescent="0.25">
      <c r="A13" s="20" t="s">
        <v>24</v>
      </c>
      <c r="B13" s="27" t="s">
        <v>92</v>
      </c>
      <c r="C13" s="28" t="s">
        <v>95</v>
      </c>
      <c r="D13" s="29"/>
      <c r="E13" s="29">
        <v>1274.0999999999999</v>
      </c>
      <c r="F13" s="29">
        <v>1732.7</v>
      </c>
      <c r="G13" s="30" t="s">
        <v>19</v>
      </c>
    </row>
    <row r="14" spans="1:7" s="7" customFormat="1" ht="20.100000000000001" customHeight="1" x14ac:dyDescent="0.25">
      <c r="A14" s="35" t="s">
        <v>9</v>
      </c>
      <c r="B14" s="35"/>
      <c r="C14" s="35"/>
      <c r="D14" s="6">
        <f t="shared" ref="D14:E14" si="0">D13+D12+D11+D10</f>
        <v>8196.4</v>
      </c>
      <c r="E14" s="6">
        <f t="shared" si="0"/>
        <v>15355.400000000001</v>
      </c>
      <c r="F14" s="6">
        <f>F13+F12+F11+F10</f>
        <v>16937.5</v>
      </c>
      <c r="G14" s="22"/>
    </row>
    <row r="15" spans="1:7" s="3" customFormat="1" ht="20.100000000000001" customHeight="1" x14ac:dyDescent="0.25">
      <c r="A15" s="36" t="s">
        <v>83</v>
      </c>
      <c r="B15" s="36"/>
      <c r="C15" s="36"/>
      <c r="D15" s="16">
        <f t="shared" ref="D15:E15" si="1">D10+D12</f>
        <v>8196.4</v>
      </c>
      <c r="E15" s="16">
        <f t="shared" si="1"/>
        <v>14081.3</v>
      </c>
      <c r="F15" s="16">
        <f>F10+F12</f>
        <v>10208.4</v>
      </c>
      <c r="G15" s="8" t="s">
        <v>12</v>
      </c>
    </row>
    <row r="16" spans="1:7" s="3" customFormat="1" ht="36.75" customHeight="1" x14ac:dyDescent="0.25">
      <c r="A16" s="36" t="s">
        <v>135</v>
      </c>
      <c r="B16" s="36"/>
      <c r="C16" s="36"/>
      <c r="D16" s="16">
        <f t="shared" ref="D16:E16" si="2">D11</f>
        <v>0</v>
      </c>
      <c r="E16" s="16">
        <f t="shared" si="2"/>
        <v>0</v>
      </c>
      <c r="F16" s="16">
        <f>F11</f>
        <v>4996.3999999999996</v>
      </c>
      <c r="G16" s="8" t="s">
        <v>12</v>
      </c>
    </row>
    <row r="17" spans="1:10" s="3" customFormat="1" ht="20.100000000000001" customHeight="1" x14ac:dyDescent="0.25">
      <c r="A17" s="36" t="s">
        <v>136</v>
      </c>
      <c r="B17" s="36"/>
      <c r="C17" s="36"/>
      <c r="D17" s="16">
        <f t="shared" ref="D17:E17" si="3">D13</f>
        <v>0</v>
      </c>
      <c r="E17" s="16">
        <f t="shared" si="3"/>
        <v>1274.0999999999999</v>
      </c>
      <c r="F17" s="16">
        <f>F13</f>
        <v>1732.7</v>
      </c>
      <c r="G17" s="8" t="s">
        <v>12</v>
      </c>
    </row>
    <row r="18" spans="1:10" s="3" customFormat="1" ht="24.75" customHeight="1" x14ac:dyDescent="0.25">
      <c r="A18" s="43" t="s">
        <v>30</v>
      </c>
      <c r="B18" s="43"/>
      <c r="C18" s="43"/>
      <c r="D18" s="43"/>
      <c r="E18" s="43"/>
      <c r="F18" s="43"/>
      <c r="G18" s="43"/>
    </row>
    <row r="19" spans="1:10" ht="78.75" x14ac:dyDescent="0.25">
      <c r="A19" s="22" t="s">
        <v>0</v>
      </c>
      <c r="B19" s="22" t="s">
        <v>1</v>
      </c>
      <c r="C19" s="22" t="s">
        <v>6</v>
      </c>
      <c r="D19" s="22" t="s">
        <v>82</v>
      </c>
      <c r="E19" s="22" t="s">
        <v>142</v>
      </c>
      <c r="F19" s="22" t="s">
        <v>15</v>
      </c>
      <c r="G19" s="22" t="s">
        <v>7</v>
      </c>
    </row>
    <row r="20" spans="1:10" s="5" customFormat="1" ht="15" customHeight="1" x14ac:dyDescent="0.25">
      <c r="A20" s="4">
        <v>1</v>
      </c>
      <c r="B20" s="4">
        <v>2</v>
      </c>
      <c r="C20" s="4">
        <v>3</v>
      </c>
      <c r="D20" s="4">
        <v>4</v>
      </c>
      <c r="E20" s="4">
        <v>5</v>
      </c>
      <c r="F20" s="4">
        <v>6</v>
      </c>
      <c r="G20" s="4">
        <v>7</v>
      </c>
    </row>
    <row r="21" spans="1:10" s="31" customFormat="1" ht="78.75" x14ac:dyDescent="0.25">
      <c r="A21" s="20" t="s">
        <v>24</v>
      </c>
      <c r="B21" s="27" t="s">
        <v>67</v>
      </c>
      <c r="C21" s="28" t="s">
        <v>103</v>
      </c>
      <c r="D21" s="29">
        <v>36715.300000000003</v>
      </c>
      <c r="E21" s="29">
        <v>36704.5</v>
      </c>
      <c r="F21" s="29">
        <v>-387.9</v>
      </c>
      <c r="G21" s="30" t="s">
        <v>19</v>
      </c>
    </row>
    <row r="22" spans="1:10" s="31" customFormat="1" ht="47.25" x14ac:dyDescent="0.25">
      <c r="A22" s="20" t="s">
        <v>4</v>
      </c>
      <c r="B22" s="27" t="s">
        <v>125</v>
      </c>
      <c r="C22" s="28" t="s">
        <v>124</v>
      </c>
      <c r="D22" s="29"/>
      <c r="E22" s="29"/>
      <c r="F22" s="29">
        <v>-9820.5</v>
      </c>
      <c r="G22" s="30" t="s">
        <v>55</v>
      </c>
    </row>
    <row r="23" spans="1:10" s="7" customFormat="1" ht="20.100000000000001" customHeight="1" x14ac:dyDescent="0.25">
      <c r="A23" s="35" t="s">
        <v>9</v>
      </c>
      <c r="B23" s="35"/>
      <c r="C23" s="35"/>
      <c r="D23" s="6">
        <f t="shared" ref="D23:E23" si="4">D21+D22</f>
        <v>36715.300000000003</v>
      </c>
      <c r="E23" s="6">
        <f t="shared" si="4"/>
        <v>36704.5</v>
      </c>
      <c r="F23" s="6">
        <f>F21+F22</f>
        <v>-10208.4</v>
      </c>
      <c r="G23" s="22"/>
    </row>
    <row r="24" spans="1:10" s="3" customFormat="1" ht="20.100000000000001" customHeight="1" x14ac:dyDescent="0.25">
      <c r="A24" s="36" t="s">
        <v>83</v>
      </c>
      <c r="B24" s="36"/>
      <c r="C24" s="36"/>
      <c r="D24" s="16">
        <f t="shared" ref="D24:E24" si="5">D22</f>
        <v>0</v>
      </c>
      <c r="E24" s="16">
        <f t="shared" si="5"/>
        <v>0</v>
      </c>
      <c r="F24" s="16">
        <f>F22</f>
        <v>-9820.5</v>
      </c>
      <c r="G24" s="8" t="s">
        <v>12</v>
      </c>
    </row>
    <row r="25" spans="1:10" s="3" customFormat="1" ht="20.100000000000001" customHeight="1" x14ac:dyDescent="0.25">
      <c r="A25" s="36" t="s">
        <v>84</v>
      </c>
      <c r="B25" s="36"/>
      <c r="C25" s="36"/>
      <c r="D25" s="16">
        <f t="shared" ref="D25:E25" si="6">D21</f>
        <v>36715.300000000003</v>
      </c>
      <c r="E25" s="16">
        <f t="shared" si="6"/>
        <v>36704.5</v>
      </c>
      <c r="F25" s="16">
        <f>F21</f>
        <v>-387.9</v>
      </c>
      <c r="G25" s="8" t="s">
        <v>12</v>
      </c>
    </row>
    <row r="26" spans="1:10" s="7" customFormat="1" ht="20.25" customHeight="1" x14ac:dyDescent="0.25">
      <c r="A26" s="35" t="s">
        <v>10</v>
      </c>
      <c r="B26" s="35"/>
      <c r="C26" s="35"/>
      <c r="D26" s="6">
        <f t="shared" ref="D26:E26" si="7">D23+D14</f>
        <v>44911.700000000004</v>
      </c>
      <c r="E26" s="6">
        <f t="shared" si="7"/>
        <v>52059.9</v>
      </c>
      <c r="F26" s="6">
        <f>F23+F14</f>
        <v>6729.1</v>
      </c>
      <c r="G26" s="22"/>
    </row>
    <row r="27" spans="1:10" s="3" customFormat="1" ht="20.100000000000001" customHeight="1" x14ac:dyDescent="0.25">
      <c r="A27" s="36" t="s">
        <v>83</v>
      </c>
      <c r="B27" s="36"/>
      <c r="C27" s="36"/>
      <c r="D27" s="16">
        <f t="shared" ref="D27:E27" si="8">D15+D24</f>
        <v>8196.4</v>
      </c>
      <c r="E27" s="16">
        <f t="shared" si="8"/>
        <v>14081.3</v>
      </c>
      <c r="F27" s="16">
        <f>F15+F24</f>
        <v>387.89999999999964</v>
      </c>
      <c r="G27" s="8" t="s">
        <v>12</v>
      </c>
    </row>
    <row r="28" spans="1:10" s="3" customFormat="1" ht="36.75" customHeight="1" x14ac:dyDescent="0.25">
      <c r="A28" s="36" t="s">
        <v>135</v>
      </c>
      <c r="B28" s="36"/>
      <c r="C28" s="36"/>
      <c r="D28" s="16">
        <f t="shared" ref="D28:E28" si="9">D16</f>
        <v>0</v>
      </c>
      <c r="E28" s="16">
        <f t="shared" si="9"/>
        <v>0</v>
      </c>
      <c r="F28" s="16">
        <f>F16</f>
        <v>4996.3999999999996</v>
      </c>
      <c r="G28" s="8" t="s">
        <v>12</v>
      </c>
    </row>
    <row r="29" spans="1:10" s="3" customFormat="1" ht="20.100000000000001" customHeight="1" x14ac:dyDescent="0.25">
      <c r="A29" s="36" t="s">
        <v>136</v>
      </c>
      <c r="B29" s="36"/>
      <c r="C29" s="36"/>
      <c r="D29" s="16">
        <f t="shared" ref="D29:E29" si="10">D17+D25</f>
        <v>36715.300000000003</v>
      </c>
      <c r="E29" s="16">
        <f t="shared" si="10"/>
        <v>37978.6</v>
      </c>
      <c r="F29" s="16">
        <f>F17+F25</f>
        <v>1344.8000000000002</v>
      </c>
      <c r="G29" s="8" t="s">
        <v>12</v>
      </c>
    </row>
    <row r="30" spans="1:10" s="7" customFormat="1" ht="24.95" customHeight="1" x14ac:dyDescent="0.25">
      <c r="A30" s="55" t="s">
        <v>11</v>
      </c>
      <c r="B30" s="35"/>
      <c r="C30" s="35"/>
      <c r="D30" s="35"/>
      <c r="E30" s="35"/>
      <c r="F30" s="35"/>
      <c r="G30" s="35"/>
    </row>
    <row r="31" spans="1:10" ht="24" customHeight="1" x14ac:dyDescent="0.25">
      <c r="A31" s="43" t="s">
        <v>5</v>
      </c>
      <c r="B31" s="43"/>
      <c r="C31" s="43"/>
      <c r="D31" s="43"/>
      <c r="E31" s="43"/>
      <c r="F31" s="43"/>
      <c r="G31" s="43"/>
    </row>
    <row r="32" spans="1:10" s="5" customFormat="1" ht="78.75" x14ac:dyDescent="0.25">
      <c r="A32" s="22" t="s">
        <v>0</v>
      </c>
      <c r="B32" s="22" t="s">
        <v>1</v>
      </c>
      <c r="C32" s="22" t="s">
        <v>65</v>
      </c>
      <c r="D32" s="22" t="s">
        <v>82</v>
      </c>
      <c r="E32" s="22" t="s">
        <v>142</v>
      </c>
      <c r="F32" s="22" t="s">
        <v>15</v>
      </c>
      <c r="G32" s="22" t="s">
        <v>7</v>
      </c>
      <c r="H32" s="9"/>
      <c r="I32" s="9"/>
      <c r="J32" s="9"/>
    </row>
    <row r="33" spans="1:10" s="3" customFormat="1" ht="15" customHeight="1" x14ac:dyDescent="0.25">
      <c r="A33" s="4">
        <v>1</v>
      </c>
      <c r="B33" s="4">
        <v>2</v>
      </c>
      <c r="C33" s="4">
        <v>3</v>
      </c>
      <c r="D33" s="4">
        <v>4</v>
      </c>
      <c r="E33" s="4">
        <v>5</v>
      </c>
      <c r="F33" s="4">
        <v>6</v>
      </c>
      <c r="G33" s="4">
        <v>7</v>
      </c>
    </row>
    <row r="34" spans="1:10" s="10" customFormat="1" ht="24.95" customHeight="1" x14ac:dyDescent="0.25">
      <c r="A34" s="34" t="s">
        <v>50</v>
      </c>
      <c r="B34" s="34"/>
      <c r="C34" s="34"/>
      <c r="D34" s="34"/>
      <c r="E34" s="34"/>
      <c r="F34" s="34"/>
      <c r="G34" s="34"/>
    </row>
    <row r="35" spans="1:10" s="10" customFormat="1" ht="63" x14ac:dyDescent="0.25">
      <c r="A35" s="11" t="s">
        <v>2</v>
      </c>
      <c r="B35" s="27" t="s">
        <v>87</v>
      </c>
      <c r="C35" s="11" t="s">
        <v>40</v>
      </c>
      <c r="D35" s="29">
        <v>106492.1</v>
      </c>
      <c r="E35" s="29">
        <v>87354.8</v>
      </c>
      <c r="F35" s="29">
        <v>5736.2</v>
      </c>
      <c r="G35" s="28" t="s">
        <v>168</v>
      </c>
    </row>
    <row r="36" spans="1:10" s="5" customFormat="1" ht="78.75" x14ac:dyDescent="0.25">
      <c r="A36" s="22" t="s">
        <v>0</v>
      </c>
      <c r="B36" s="22" t="s">
        <v>1</v>
      </c>
      <c r="C36" s="22" t="s">
        <v>65</v>
      </c>
      <c r="D36" s="22" t="s">
        <v>82</v>
      </c>
      <c r="E36" s="22" t="s">
        <v>142</v>
      </c>
      <c r="F36" s="22" t="s">
        <v>15</v>
      </c>
      <c r="G36" s="22" t="s">
        <v>7</v>
      </c>
      <c r="H36" s="9"/>
      <c r="I36" s="9"/>
      <c r="J36" s="9"/>
    </row>
    <row r="37" spans="1:10" s="3" customFormat="1" ht="15" customHeight="1" x14ac:dyDescent="0.25">
      <c r="A37" s="4">
        <v>1</v>
      </c>
      <c r="B37" s="4">
        <v>2</v>
      </c>
      <c r="C37" s="4">
        <v>3</v>
      </c>
      <c r="D37" s="4">
        <v>4</v>
      </c>
      <c r="E37" s="4">
        <v>5</v>
      </c>
      <c r="F37" s="4">
        <v>6</v>
      </c>
      <c r="G37" s="4">
        <v>7</v>
      </c>
    </row>
    <row r="38" spans="1:10" s="10" customFormat="1" ht="24.95" customHeight="1" x14ac:dyDescent="0.25">
      <c r="A38" s="34" t="s">
        <v>50</v>
      </c>
      <c r="B38" s="34"/>
      <c r="C38" s="34"/>
      <c r="D38" s="34"/>
      <c r="E38" s="34"/>
      <c r="F38" s="34"/>
      <c r="G38" s="34"/>
    </row>
    <row r="39" spans="1:10" s="10" customFormat="1" ht="332.25" customHeight="1" x14ac:dyDescent="0.25">
      <c r="A39" s="11" t="s">
        <v>3</v>
      </c>
      <c r="B39" s="27" t="s">
        <v>66</v>
      </c>
      <c r="C39" s="11" t="s">
        <v>25</v>
      </c>
      <c r="D39" s="29"/>
      <c r="E39" s="29"/>
      <c r="F39" s="29">
        <v>9820.5</v>
      </c>
      <c r="G39" s="28" t="s">
        <v>169</v>
      </c>
    </row>
    <row r="40" spans="1:10" s="10" customFormat="1" ht="24.95" customHeight="1" x14ac:dyDescent="0.25">
      <c r="A40" s="35" t="s">
        <v>13</v>
      </c>
      <c r="B40" s="35"/>
      <c r="C40" s="35"/>
      <c r="D40" s="12">
        <f t="shared" ref="D40:E40" si="11">D35+D39</f>
        <v>106492.1</v>
      </c>
      <c r="E40" s="12">
        <f t="shared" si="11"/>
        <v>87354.8</v>
      </c>
      <c r="F40" s="12">
        <f>F35+F39</f>
        <v>15556.7</v>
      </c>
      <c r="G40" s="11" t="s">
        <v>12</v>
      </c>
    </row>
    <row r="41" spans="1:10" s="10" customFormat="1" ht="24.95" customHeight="1" x14ac:dyDescent="0.25">
      <c r="A41" s="34" t="s">
        <v>31</v>
      </c>
      <c r="B41" s="34"/>
      <c r="C41" s="34"/>
      <c r="D41" s="34"/>
      <c r="E41" s="34"/>
      <c r="F41" s="34"/>
      <c r="G41" s="34"/>
    </row>
    <row r="42" spans="1:10" s="10" customFormat="1" ht="71.25" customHeight="1" x14ac:dyDescent="0.25">
      <c r="A42" s="11" t="s">
        <v>23</v>
      </c>
      <c r="B42" s="27" t="s">
        <v>54</v>
      </c>
      <c r="C42" s="11" t="s">
        <v>25</v>
      </c>
      <c r="D42" s="29">
        <v>250</v>
      </c>
      <c r="E42" s="29">
        <v>250</v>
      </c>
      <c r="F42" s="29">
        <v>70</v>
      </c>
      <c r="G42" s="28" t="s">
        <v>126</v>
      </c>
      <c r="H42" s="32"/>
    </row>
    <row r="43" spans="1:10" s="10" customFormat="1" ht="50.25" customHeight="1" x14ac:dyDescent="0.25">
      <c r="A43" s="11" t="s">
        <v>24</v>
      </c>
      <c r="B43" s="27" t="s">
        <v>162</v>
      </c>
      <c r="C43" s="11" t="s">
        <v>25</v>
      </c>
      <c r="D43" s="29">
        <v>250</v>
      </c>
      <c r="E43" s="29">
        <v>331.1</v>
      </c>
      <c r="F43" s="29">
        <v>145</v>
      </c>
      <c r="G43" s="28" t="s">
        <v>161</v>
      </c>
      <c r="H43" s="32"/>
    </row>
    <row r="44" spans="1:10" s="10" customFormat="1" ht="24.75" customHeight="1" x14ac:dyDescent="0.25">
      <c r="A44" s="35" t="s">
        <v>13</v>
      </c>
      <c r="B44" s="35"/>
      <c r="C44" s="35"/>
      <c r="D44" s="12">
        <f t="shared" ref="D44:E44" si="12">D42+D43</f>
        <v>500</v>
      </c>
      <c r="E44" s="12">
        <f t="shared" si="12"/>
        <v>581.1</v>
      </c>
      <c r="F44" s="12">
        <f>F42+F43</f>
        <v>215</v>
      </c>
      <c r="G44" s="11" t="s">
        <v>12</v>
      </c>
    </row>
    <row r="45" spans="1:10" s="5" customFormat="1" ht="78.75" x14ac:dyDescent="0.25">
      <c r="A45" s="22" t="s">
        <v>0</v>
      </c>
      <c r="B45" s="22" t="s">
        <v>1</v>
      </c>
      <c r="C45" s="22" t="s">
        <v>65</v>
      </c>
      <c r="D45" s="22" t="s">
        <v>82</v>
      </c>
      <c r="E45" s="22" t="s">
        <v>142</v>
      </c>
      <c r="F45" s="22" t="s">
        <v>15</v>
      </c>
      <c r="G45" s="22" t="s">
        <v>7</v>
      </c>
      <c r="H45" s="9"/>
      <c r="I45" s="9"/>
      <c r="J45" s="9"/>
    </row>
    <row r="46" spans="1:10" s="3" customFormat="1" ht="15" customHeight="1" x14ac:dyDescent="0.25">
      <c r="A46" s="4">
        <v>1</v>
      </c>
      <c r="B46" s="4">
        <v>2</v>
      </c>
      <c r="C46" s="4">
        <v>3</v>
      </c>
      <c r="D46" s="4">
        <v>4</v>
      </c>
      <c r="E46" s="4">
        <v>5</v>
      </c>
      <c r="F46" s="4">
        <v>6</v>
      </c>
      <c r="G46" s="4">
        <v>7</v>
      </c>
    </row>
    <row r="47" spans="1:10" s="10" customFormat="1" ht="24.95" customHeight="1" x14ac:dyDescent="0.25">
      <c r="A47" s="34" t="s">
        <v>20</v>
      </c>
      <c r="B47" s="41"/>
      <c r="C47" s="41"/>
      <c r="D47" s="41"/>
      <c r="E47" s="41"/>
      <c r="F47" s="41"/>
      <c r="G47" s="41"/>
    </row>
    <row r="48" spans="1:10" s="10" customFormat="1" ht="63" x14ac:dyDescent="0.25">
      <c r="A48" s="11" t="s">
        <v>4</v>
      </c>
      <c r="B48" s="27" t="s">
        <v>49</v>
      </c>
      <c r="C48" s="11" t="s">
        <v>25</v>
      </c>
      <c r="D48" s="29"/>
      <c r="E48" s="29"/>
      <c r="F48" s="29">
        <v>4996.3999999999996</v>
      </c>
      <c r="G48" s="28" t="s">
        <v>109</v>
      </c>
    </row>
    <row r="49" spans="1:10" s="10" customFormat="1" ht="54.75" customHeight="1" x14ac:dyDescent="0.25">
      <c r="A49" s="11" t="s">
        <v>28</v>
      </c>
      <c r="B49" s="27" t="s">
        <v>49</v>
      </c>
      <c r="C49" s="11" t="s">
        <v>156</v>
      </c>
      <c r="D49" s="29"/>
      <c r="E49" s="29"/>
      <c r="F49" s="29">
        <v>145</v>
      </c>
      <c r="G49" s="28" t="s">
        <v>172</v>
      </c>
    </row>
    <row r="50" spans="1:10" s="10" customFormat="1" ht="63" x14ac:dyDescent="0.25">
      <c r="A50" s="11" t="s">
        <v>29</v>
      </c>
      <c r="B50" s="27" t="s">
        <v>69</v>
      </c>
      <c r="C50" s="11" t="s">
        <v>25</v>
      </c>
      <c r="D50" s="29"/>
      <c r="E50" s="29"/>
      <c r="F50" s="29">
        <v>120.3</v>
      </c>
      <c r="G50" s="28" t="s">
        <v>127</v>
      </c>
    </row>
    <row r="51" spans="1:10" s="10" customFormat="1" ht="47.25" x14ac:dyDescent="0.25">
      <c r="A51" s="11" t="s">
        <v>32</v>
      </c>
      <c r="B51" s="27" t="s">
        <v>69</v>
      </c>
      <c r="C51" s="11" t="s">
        <v>25</v>
      </c>
      <c r="D51" s="29"/>
      <c r="E51" s="29">
        <v>2044.6</v>
      </c>
      <c r="F51" s="29">
        <v>1507.2</v>
      </c>
      <c r="G51" s="28" t="s">
        <v>175</v>
      </c>
    </row>
    <row r="52" spans="1:10" s="10" customFormat="1" ht="141" customHeight="1" x14ac:dyDescent="0.25">
      <c r="A52" s="11" t="s">
        <v>57</v>
      </c>
      <c r="B52" s="27" t="s">
        <v>69</v>
      </c>
      <c r="C52" s="11" t="s">
        <v>25</v>
      </c>
      <c r="D52" s="29"/>
      <c r="E52" s="29"/>
      <c r="F52" s="29">
        <v>9452</v>
      </c>
      <c r="G52" s="28" t="s">
        <v>155</v>
      </c>
    </row>
    <row r="53" spans="1:10" s="10" customFormat="1" ht="24.95" customHeight="1" x14ac:dyDescent="0.25">
      <c r="A53" s="35" t="s">
        <v>13</v>
      </c>
      <c r="B53" s="35"/>
      <c r="C53" s="35"/>
      <c r="D53" s="12">
        <f>D52+D51+D50+D49+D48</f>
        <v>0</v>
      </c>
      <c r="E53" s="12">
        <f>E52+E51+E50+E49+E48</f>
        <v>2044.6</v>
      </c>
      <c r="F53" s="12">
        <f>F52+F51+F50+F49+F48</f>
        <v>16220.9</v>
      </c>
      <c r="G53" s="11" t="s">
        <v>12</v>
      </c>
    </row>
    <row r="54" spans="1:10" s="10" customFormat="1" ht="24.95" customHeight="1" x14ac:dyDescent="0.25">
      <c r="A54" s="34" t="s">
        <v>27</v>
      </c>
      <c r="B54" s="41"/>
      <c r="C54" s="41"/>
      <c r="D54" s="41"/>
      <c r="E54" s="41"/>
      <c r="F54" s="41"/>
      <c r="G54" s="41"/>
    </row>
    <row r="55" spans="1:10" s="10" customFormat="1" ht="36.75" customHeight="1" x14ac:dyDescent="0.25">
      <c r="A55" s="11" t="s">
        <v>35</v>
      </c>
      <c r="B55" s="27" t="s">
        <v>128</v>
      </c>
      <c r="C55" s="11" t="s">
        <v>53</v>
      </c>
      <c r="D55" s="29">
        <v>155951.79999999999</v>
      </c>
      <c r="E55" s="29">
        <v>155951.79999999999</v>
      </c>
      <c r="F55" s="29">
        <v>45000</v>
      </c>
      <c r="G55" s="28" t="s">
        <v>129</v>
      </c>
    </row>
    <row r="56" spans="1:10" s="10" customFormat="1" ht="78.75" x14ac:dyDescent="0.25">
      <c r="A56" s="11" t="s">
        <v>33</v>
      </c>
      <c r="B56" s="27" t="s">
        <v>93</v>
      </c>
      <c r="C56" s="11" t="s">
        <v>53</v>
      </c>
      <c r="D56" s="29"/>
      <c r="E56" s="29"/>
      <c r="F56" s="29">
        <v>86.2</v>
      </c>
      <c r="G56" s="28" t="s">
        <v>140</v>
      </c>
    </row>
    <row r="57" spans="1:10" s="5" customFormat="1" ht="78.75" x14ac:dyDescent="0.25">
      <c r="A57" s="22" t="s">
        <v>0</v>
      </c>
      <c r="B57" s="22" t="s">
        <v>1</v>
      </c>
      <c r="C57" s="22" t="s">
        <v>65</v>
      </c>
      <c r="D57" s="22" t="s">
        <v>82</v>
      </c>
      <c r="E57" s="22" t="s">
        <v>142</v>
      </c>
      <c r="F57" s="22" t="s">
        <v>15</v>
      </c>
      <c r="G57" s="22" t="s">
        <v>7</v>
      </c>
      <c r="H57" s="9"/>
      <c r="I57" s="9"/>
      <c r="J57" s="9"/>
    </row>
    <row r="58" spans="1:10" s="3" customFormat="1" ht="15" customHeight="1" x14ac:dyDescent="0.25">
      <c r="A58" s="4">
        <v>1</v>
      </c>
      <c r="B58" s="4">
        <v>2</v>
      </c>
      <c r="C58" s="4">
        <v>3</v>
      </c>
      <c r="D58" s="4">
        <v>4</v>
      </c>
      <c r="E58" s="4">
        <v>5</v>
      </c>
      <c r="F58" s="4">
        <v>6</v>
      </c>
      <c r="G58" s="4">
        <v>7</v>
      </c>
    </row>
    <row r="59" spans="1:10" s="10" customFormat="1" ht="78.75" x14ac:dyDescent="0.25">
      <c r="A59" s="11" t="s">
        <v>34</v>
      </c>
      <c r="B59" s="27" t="s">
        <v>93</v>
      </c>
      <c r="C59" s="11" t="s">
        <v>53</v>
      </c>
      <c r="D59" s="29"/>
      <c r="E59" s="29"/>
      <c r="F59" s="29">
        <v>150</v>
      </c>
      <c r="G59" s="28" t="s">
        <v>114</v>
      </c>
    </row>
    <row r="60" spans="1:10" s="10" customFormat="1" ht="63" x14ac:dyDescent="0.25">
      <c r="A60" s="11" t="s">
        <v>36</v>
      </c>
      <c r="B60" s="27" t="s">
        <v>93</v>
      </c>
      <c r="C60" s="11" t="s">
        <v>53</v>
      </c>
      <c r="D60" s="29"/>
      <c r="E60" s="29"/>
      <c r="F60" s="29">
        <v>150</v>
      </c>
      <c r="G60" s="28" t="s">
        <v>120</v>
      </c>
    </row>
    <row r="61" spans="1:10" s="10" customFormat="1" ht="63" x14ac:dyDescent="0.25">
      <c r="A61" s="11" t="s">
        <v>37</v>
      </c>
      <c r="B61" s="27" t="s">
        <v>93</v>
      </c>
      <c r="C61" s="11" t="s">
        <v>53</v>
      </c>
      <c r="D61" s="29"/>
      <c r="E61" s="29"/>
      <c r="F61" s="29">
        <f>150+75</f>
        <v>225</v>
      </c>
      <c r="G61" s="28" t="s">
        <v>115</v>
      </c>
    </row>
    <row r="62" spans="1:10" s="10" customFormat="1" ht="94.5" x14ac:dyDescent="0.25">
      <c r="A62" s="11" t="s">
        <v>58</v>
      </c>
      <c r="B62" s="27" t="s">
        <v>93</v>
      </c>
      <c r="C62" s="11" t="s">
        <v>53</v>
      </c>
      <c r="D62" s="29"/>
      <c r="E62" s="29"/>
      <c r="F62" s="29">
        <v>154</v>
      </c>
      <c r="G62" s="28" t="s">
        <v>122</v>
      </c>
    </row>
    <row r="63" spans="1:10" s="10" customFormat="1" ht="94.5" x14ac:dyDescent="0.25">
      <c r="A63" s="11" t="s">
        <v>59</v>
      </c>
      <c r="B63" s="27" t="s">
        <v>93</v>
      </c>
      <c r="C63" s="11" t="s">
        <v>53</v>
      </c>
      <c r="D63" s="29"/>
      <c r="E63" s="29"/>
      <c r="F63" s="29">
        <v>200</v>
      </c>
      <c r="G63" s="28" t="s">
        <v>123</v>
      </c>
    </row>
    <row r="64" spans="1:10" s="10" customFormat="1" ht="94.5" x14ac:dyDescent="0.25">
      <c r="A64" s="11" t="s">
        <v>60</v>
      </c>
      <c r="B64" s="27" t="s">
        <v>68</v>
      </c>
      <c r="C64" s="11" t="s">
        <v>53</v>
      </c>
      <c r="D64" s="29"/>
      <c r="E64" s="29"/>
      <c r="F64" s="29">
        <v>42.7</v>
      </c>
      <c r="G64" s="28" t="s">
        <v>113</v>
      </c>
    </row>
    <row r="65" spans="1:10" s="10" customFormat="1" ht="78.75" x14ac:dyDescent="0.25">
      <c r="A65" s="11" t="s">
        <v>61</v>
      </c>
      <c r="B65" s="27" t="s">
        <v>68</v>
      </c>
      <c r="C65" s="11" t="s">
        <v>53</v>
      </c>
      <c r="D65" s="29"/>
      <c r="E65" s="29"/>
      <c r="F65" s="29">
        <v>24.8</v>
      </c>
      <c r="G65" s="28" t="s">
        <v>139</v>
      </c>
    </row>
    <row r="66" spans="1:10" s="5" customFormat="1" ht="78.75" x14ac:dyDescent="0.25">
      <c r="A66" s="22" t="s">
        <v>0</v>
      </c>
      <c r="B66" s="22" t="s">
        <v>1</v>
      </c>
      <c r="C66" s="22" t="s">
        <v>65</v>
      </c>
      <c r="D66" s="22" t="s">
        <v>82</v>
      </c>
      <c r="E66" s="22" t="s">
        <v>142</v>
      </c>
      <c r="F66" s="22" t="s">
        <v>15</v>
      </c>
      <c r="G66" s="22" t="s">
        <v>7</v>
      </c>
      <c r="H66" s="9"/>
      <c r="I66" s="9"/>
      <c r="J66" s="9"/>
    </row>
    <row r="67" spans="1:10" s="3" customFormat="1" ht="15" customHeight="1" x14ac:dyDescent="0.25">
      <c r="A67" s="4">
        <v>1</v>
      </c>
      <c r="B67" s="4">
        <v>2</v>
      </c>
      <c r="C67" s="4">
        <v>3</v>
      </c>
      <c r="D67" s="4">
        <v>4</v>
      </c>
      <c r="E67" s="4">
        <v>5</v>
      </c>
      <c r="F67" s="4">
        <v>6</v>
      </c>
      <c r="G67" s="4">
        <v>7</v>
      </c>
    </row>
    <row r="68" spans="1:10" s="10" customFormat="1" ht="63" x14ac:dyDescent="0.25">
      <c r="A68" s="11" t="s">
        <v>38</v>
      </c>
      <c r="B68" s="27" t="s">
        <v>68</v>
      </c>
      <c r="C68" s="11" t="s">
        <v>53</v>
      </c>
      <c r="D68" s="29"/>
      <c r="E68" s="29"/>
      <c r="F68" s="29">
        <v>100</v>
      </c>
      <c r="G68" s="28" t="s">
        <v>138</v>
      </c>
    </row>
    <row r="69" spans="1:10" s="10" customFormat="1" ht="63" x14ac:dyDescent="0.25">
      <c r="A69" s="11" t="s">
        <v>51</v>
      </c>
      <c r="B69" s="27" t="s">
        <v>68</v>
      </c>
      <c r="C69" s="11" t="s">
        <v>52</v>
      </c>
      <c r="D69" s="29"/>
      <c r="E69" s="29"/>
      <c r="F69" s="29">
        <v>100</v>
      </c>
      <c r="G69" s="28" t="s">
        <v>112</v>
      </c>
    </row>
    <row r="70" spans="1:10" s="10" customFormat="1" ht="24.95" customHeight="1" x14ac:dyDescent="0.25">
      <c r="A70" s="35" t="s">
        <v>13</v>
      </c>
      <c r="B70" s="35"/>
      <c r="C70" s="35"/>
      <c r="D70" s="12">
        <f>D55+D56+D59+D60+D61+D62+D63+D64+D65+D68+D69</f>
        <v>155951.79999999999</v>
      </c>
      <c r="E70" s="12">
        <f>E55+E56+E59+E60+E61+E62+E63+E64+E65+E68+E69</f>
        <v>155951.79999999999</v>
      </c>
      <c r="F70" s="12">
        <f>F55+F56+F59+F60+F61+F62+F63+F64+F65+F68+F69</f>
        <v>46232.7</v>
      </c>
      <c r="G70" s="11" t="s">
        <v>12</v>
      </c>
    </row>
    <row r="71" spans="1:10" s="10" customFormat="1" ht="24.95" customHeight="1" x14ac:dyDescent="0.25">
      <c r="A71" s="34" t="s">
        <v>48</v>
      </c>
      <c r="B71" s="41"/>
      <c r="C71" s="41"/>
      <c r="D71" s="41"/>
      <c r="E71" s="41"/>
      <c r="F71" s="41"/>
      <c r="G71" s="41"/>
    </row>
    <row r="72" spans="1:10" s="10" customFormat="1" ht="68.25" customHeight="1" x14ac:dyDescent="0.25">
      <c r="A72" s="11" t="s">
        <v>62</v>
      </c>
      <c r="B72" s="27" t="s">
        <v>70</v>
      </c>
      <c r="C72" s="11" t="s">
        <v>52</v>
      </c>
      <c r="D72" s="29">
        <v>238064.1</v>
      </c>
      <c r="E72" s="29">
        <v>238064.1</v>
      </c>
      <c r="F72" s="29">
        <v>45000</v>
      </c>
      <c r="G72" s="28" t="s">
        <v>130</v>
      </c>
    </row>
    <row r="73" spans="1:10" s="10" customFormat="1" ht="78.75" x14ac:dyDescent="0.25">
      <c r="A73" s="11" t="s">
        <v>63</v>
      </c>
      <c r="B73" s="27" t="s">
        <v>89</v>
      </c>
      <c r="C73" s="11" t="s">
        <v>52</v>
      </c>
      <c r="D73" s="29"/>
      <c r="E73" s="29"/>
      <c r="F73" s="29">
        <v>80</v>
      </c>
      <c r="G73" s="28" t="s">
        <v>110</v>
      </c>
    </row>
    <row r="74" spans="1:10" s="10" customFormat="1" ht="94.5" x14ac:dyDescent="0.25">
      <c r="A74" s="11" t="s">
        <v>64</v>
      </c>
      <c r="B74" s="27" t="s">
        <v>89</v>
      </c>
      <c r="C74" s="11" t="s">
        <v>52</v>
      </c>
      <c r="D74" s="29"/>
      <c r="E74" s="29"/>
      <c r="F74" s="29">
        <v>60</v>
      </c>
      <c r="G74" s="28" t="s">
        <v>111</v>
      </c>
    </row>
    <row r="75" spans="1:10" s="10" customFormat="1" ht="78.75" x14ac:dyDescent="0.25">
      <c r="A75" s="11" t="s">
        <v>74</v>
      </c>
      <c r="B75" s="27" t="s">
        <v>89</v>
      </c>
      <c r="C75" s="11" t="s">
        <v>52</v>
      </c>
      <c r="D75" s="29"/>
      <c r="E75" s="29"/>
      <c r="F75" s="29">
        <v>70</v>
      </c>
      <c r="G75" s="28" t="s">
        <v>118</v>
      </c>
    </row>
    <row r="76" spans="1:10" s="5" customFormat="1" ht="78.75" x14ac:dyDescent="0.25">
      <c r="A76" s="22" t="s">
        <v>0</v>
      </c>
      <c r="B76" s="22" t="s">
        <v>1</v>
      </c>
      <c r="C76" s="22" t="s">
        <v>65</v>
      </c>
      <c r="D76" s="22" t="s">
        <v>82</v>
      </c>
      <c r="E76" s="22" t="s">
        <v>142</v>
      </c>
      <c r="F76" s="22" t="s">
        <v>15</v>
      </c>
      <c r="G76" s="22" t="s">
        <v>7</v>
      </c>
      <c r="H76" s="9"/>
      <c r="I76" s="9"/>
      <c r="J76" s="9"/>
    </row>
    <row r="77" spans="1:10" s="3" customFormat="1" ht="15" customHeight="1" x14ac:dyDescent="0.25">
      <c r="A77" s="4">
        <v>1</v>
      </c>
      <c r="B77" s="4">
        <v>2</v>
      </c>
      <c r="C77" s="4">
        <v>3</v>
      </c>
      <c r="D77" s="4">
        <v>4</v>
      </c>
      <c r="E77" s="4">
        <v>5</v>
      </c>
      <c r="F77" s="4">
        <v>6</v>
      </c>
      <c r="G77" s="4">
        <v>7</v>
      </c>
    </row>
    <row r="78" spans="1:10" s="10" customFormat="1" ht="94.5" x14ac:dyDescent="0.25">
      <c r="A78" s="11" t="s">
        <v>75</v>
      </c>
      <c r="B78" s="27" t="s">
        <v>89</v>
      </c>
      <c r="C78" s="11" t="s">
        <v>52</v>
      </c>
      <c r="D78" s="29"/>
      <c r="E78" s="29"/>
      <c r="F78" s="29">
        <v>60</v>
      </c>
      <c r="G78" s="28" t="s">
        <v>119</v>
      </c>
    </row>
    <row r="79" spans="1:10" ht="24.95" customHeight="1" x14ac:dyDescent="0.25">
      <c r="A79" s="35" t="s">
        <v>13</v>
      </c>
      <c r="B79" s="35"/>
      <c r="C79" s="35"/>
      <c r="D79" s="12">
        <f>D72+D73+D74+D75+D78</f>
        <v>238064.1</v>
      </c>
      <c r="E79" s="12">
        <f>E72+E73+E74+E75+E78</f>
        <v>238064.1</v>
      </c>
      <c r="F79" s="12">
        <f>F72+F73+F74+F75+F78</f>
        <v>45270</v>
      </c>
      <c r="G79" s="11" t="s">
        <v>12</v>
      </c>
    </row>
    <row r="80" spans="1:10" s="10" customFormat="1" ht="24.95" customHeight="1" x14ac:dyDescent="0.25">
      <c r="A80" s="34" t="s">
        <v>39</v>
      </c>
      <c r="B80" s="41"/>
      <c r="C80" s="41"/>
      <c r="D80" s="41"/>
      <c r="E80" s="41"/>
      <c r="F80" s="41"/>
      <c r="G80" s="41"/>
    </row>
    <row r="81" spans="1:10" s="10" customFormat="1" ht="132.75" customHeight="1" x14ac:dyDescent="0.25">
      <c r="A81" s="11" t="s">
        <v>76</v>
      </c>
      <c r="B81" s="27" t="s">
        <v>94</v>
      </c>
      <c r="C81" s="11" t="s">
        <v>25</v>
      </c>
      <c r="D81" s="29"/>
      <c r="E81" s="29"/>
      <c r="F81" s="29">
        <v>50</v>
      </c>
      <c r="G81" s="28" t="s">
        <v>116</v>
      </c>
    </row>
    <row r="82" spans="1:10" s="10" customFormat="1" ht="132.75" customHeight="1" x14ac:dyDescent="0.25">
      <c r="A82" s="11" t="s">
        <v>77</v>
      </c>
      <c r="B82" s="27" t="s">
        <v>94</v>
      </c>
      <c r="C82" s="11" t="s">
        <v>25</v>
      </c>
      <c r="D82" s="29"/>
      <c r="E82" s="29"/>
      <c r="F82" s="29">
        <v>50</v>
      </c>
      <c r="G82" s="28" t="s">
        <v>121</v>
      </c>
    </row>
    <row r="83" spans="1:10" s="10" customFormat="1" ht="129.75" customHeight="1" x14ac:dyDescent="0.25">
      <c r="A83" s="11" t="s">
        <v>78</v>
      </c>
      <c r="B83" s="27" t="s">
        <v>94</v>
      </c>
      <c r="C83" s="11" t="s">
        <v>25</v>
      </c>
      <c r="D83" s="29"/>
      <c r="E83" s="29"/>
      <c r="F83" s="29">
        <v>70</v>
      </c>
      <c r="G83" s="28" t="s">
        <v>117</v>
      </c>
    </row>
    <row r="84" spans="1:10" s="5" customFormat="1" ht="78.75" x14ac:dyDescent="0.25">
      <c r="A84" s="22" t="s">
        <v>0</v>
      </c>
      <c r="B84" s="22" t="s">
        <v>1</v>
      </c>
      <c r="C84" s="22" t="s">
        <v>65</v>
      </c>
      <c r="D84" s="22" t="s">
        <v>82</v>
      </c>
      <c r="E84" s="22" t="s">
        <v>142</v>
      </c>
      <c r="F84" s="22" t="s">
        <v>15</v>
      </c>
      <c r="G84" s="22" t="s">
        <v>7</v>
      </c>
      <c r="H84" s="9"/>
      <c r="I84" s="9"/>
      <c r="J84" s="9"/>
    </row>
    <row r="85" spans="1:10" s="3" customFormat="1" ht="15" customHeight="1" x14ac:dyDescent="0.25">
      <c r="A85" s="4">
        <v>1</v>
      </c>
      <c r="B85" s="4">
        <v>2</v>
      </c>
      <c r="C85" s="4">
        <v>3</v>
      </c>
      <c r="D85" s="4">
        <v>4</v>
      </c>
      <c r="E85" s="4">
        <v>5</v>
      </c>
      <c r="F85" s="4">
        <v>6</v>
      </c>
      <c r="G85" s="4">
        <v>7</v>
      </c>
    </row>
    <row r="86" spans="1:10" s="10" customFormat="1" ht="78.75" x14ac:dyDescent="0.25">
      <c r="A86" s="11" t="s">
        <v>79</v>
      </c>
      <c r="B86" s="27" t="s">
        <v>56</v>
      </c>
      <c r="C86" s="11" t="s">
        <v>25</v>
      </c>
      <c r="D86" s="29">
        <v>36715.300000000003</v>
      </c>
      <c r="E86" s="29">
        <v>36704.5</v>
      </c>
      <c r="F86" s="29">
        <v>387.9</v>
      </c>
      <c r="G86" s="28" t="s">
        <v>137</v>
      </c>
    </row>
    <row r="87" spans="1:10" ht="24.95" customHeight="1" x14ac:dyDescent="0.25">
      <c r="A87" s="35" t="s">
        <v>13</v>
      </c>
      <c r="B87" s="35"/>
      <c r="C87" s="35"/>
      <c r="D87" s="12">
        <f>D81+D82+D83+D86</f>
        <v>36715.300000000003</v>
      </c>
      <c r="E87" s="12">
        <f>E81+E82+E83+E86</f>
        <v>36704.5</v>
      </c>
      <c r="F87" s="12">
        <f>F81+F82+F83+F86</f>
        <v>557.9</v>
      </c>
      <c r="G87" s="11" t="s">
        <v>12</v>
      </c>
    </row>
    <row r="88" spans="1:10" s="10" customFormat="1" ht="24.95" customHeight="1" x14ac:dyDescent="0.25">
      <c r="A88" s="34" t="s">
        <v>170</v>
      </c>
      <c r="B88" s="34"/>
      <c r="C88" s="34"/>
      <c r="D88" s="34"/>
      <c r="E88" s="34"/>
      <c r="F88" s="34"/>
      <c r="G88" s="34"/>
    </row>
    <row r="89" spans="1:10" s="10" customFormat="1" ht="63" x14ac:dyDescent="0.25">
      <c r="A89" s="11" t="s">
        <v>80</v>
      </c>
      <c r="B89" s="27" t="s">
        <v>131</v>
      </c>
      <c r="C89" s="11" t="s">
        <v>71</v>
      </c>
      <c r="D89" s="29">
        <v>187493</v>
      </c>
      <c r="E89" s="29">
        <v>187493</v>
      </c>
      <c r="F89" s="29">
        <v>10000</v>
      </c>
      <c r="G89" s="28" t="s">
        <v>132</v>
      </c>
    </row>
    <row r="90" spans="1:10" s="10" customFormat="1" ht="96.75" customHeight="1" x14ac:dyDescent="0.25">
      <c r="A90" s="11" t="s">
        <v>86</v>
      </c>
      <c r="B90" s="27" t="s">
        <v>96</v>
      </c>
      <c r="C90" s="11" t="s">
        <v>71</v>
      </c>
      <c r="D90" s="29"/>
      <c r="E90" s="29"/>
      <c r="F90" s="29">
        <v>60</v>
      </c>
      <c r="G90" s="28" t="s">
        <v>171</v>
      </c>
    </row>
    <row r="91" spans="1:10" s="10" customFormat="1" ht="24.75" customHeight="1" x14ac:dyDescent="0.25">
      <c r="A91" s="35" t="s">
        <v>13</v>
      </c>
      <c r="B91" s="35"/>
      <c r="C91" s="35"/>
      <c r="D91" s="12">
        <f t="shared" ref="D91:E91" si="13">D89+D90</f>
        <v>187493</v>
      </c>
      <c r="E91" s="12">
        <f t="shared" si="13"/>
        <v>187493</v>
      </c>
      <c r="F91" s="12">
        <f>F89+F90</f>
        <v>10060</v>
      </c>
      <c r="G91" s="11" t="s">
        <v>12</v>
      </c>
    </row>
    <row r="92" spans="1:10" s="10" customFormat="1" ht="24.95" customHeight="1" x14ac:dyDescent="0.25">
      <c r="A92" s="34" t="s">
        <v>17</v>
      </c>
      <c r="B92" s="34"/>
      <c r="C92" s="34"/>
      <c r="D92" s="6">
        <f>D91+D87+D79+D70+D53+D44+D40</f>
        <v>725216.29999999993</v>
      </c>
      <c r="E92" s="6">
        <f>E91+E87+E79+E70+E53+E44+E40</f>
        <v>708193.89999999991</v>
      </c>
      <c r="F92" s="6">
        <f>F91+F87+F79+F70+F53+F44+F40</f>
        <v>134113.20000000001</v>
      </c>
      <c r="G92" s="21"/>
    </row>
    <row r="93" spans="1:10" s="3" customFormat="1" ht="20.100000000000001" customHeight="1" x14ac:dyDescent="0.25">
      <c r="A93" s="36" t="s">
        <v>83</v>
      </c>
      <c r="B93" s="36"/>
      <c r="C93" s="36"/>
      <c r="D93" s="16">
        <f t="shared" ref="D93:E93" si="14">D86</f>
        <v>36715.300000000003</v>
      </c>
      <c r="E93" s="16">
        <f t="shared" si="14"/>
        <v>36704.5</v>
      </c>
      <c r="F93" s="16">
        <f>F86</f>
        <v>387.9</v>
      </c>
      <c r="G93" s="8" t="s">
        <v>12</v>
      </c>
    </row>
    <row r="94" spans="1:10" s="3" customFormat="1" ht="36.75" customHeight="1" x14ac:dyDescent="0.25">
      <c r="A94" s="36" t="s">
        <v>135</v>
      </c>
      <c r="B94" s="36"/>
      <c r="C94" s="36"/>
      <c r="D94" s="16">
        <f>D48</f>
        <v>0</v>
      </c>
      <c r="E94" s="16">
        <f>E48</f>
        <v>0</v>
      </c>
      <c r="F94" s="16">
        <f>F48</f>
        <v>4996.3999999999996</v>
      </c>
      <c r="G94" s="8" t="s">
        <v>12</v>
      </c>
    </row>
    <row r="95" spans="1:10" s="3" customFormat="1" ht="20.100000000000001" customHeight="1" x14ac:dyDescent="0.25">
      <c r="A95" s="36" t="s">
        <v>136</v>
      </c>
      <c r="B95" s="36"/>
      <c r="C95" s="36"/>
      <c r="D95" s="16">
        <f>D90+D83+D82+D81+D78+D75+D74+D73+D69+D68+D65+D64+D63+D62+D61+D60+D59+D56</f>
        <v>0</v>
      </c>
      <c r="E95" s="16">
        <f>E90+E83+E82+E81+E78+E75+E74+E73+E69+E68+E65+E64+E63+E62+E61+E60+E59+E56</f>
        <v>0</v>
      </c>
      <c r="F95" s="16">
        <f>F90+F83+F82+F81+F78+F75+F74+F73+F69+F68+F65+F64+F63+F62+F61+F60+F59+F56</f>
        <v>1732.7</v>
      </c>
      <c r="G95" s="8" t="s">
        <v>12</v>
      </c>
    </row>
    <row r="96" spans="1:10" s="3" customFormat="1" ht="20.100000000000001" customHeight="1" x14ac:dyDescent="0.25">
      <c r="A96" s="36" t="s">
        <v>85</v>
      </c>
      <c r="B96" s="36"/>
      <c r="C96" s="36"/>
      <c r="D96" s="16">
        <f>D89+D72+D55+D51+D50+D42+D39+D35+D52+D49+D43</f>
        <v>688500.99999999988</v>
      </c>
      <c r="E96" s="16">
        <f>E89+E72+E55+E51+E50+E42+E39+E35+E52+E49+E43</f>
        <v>671489.39999999991</v>
      </c>
      <c r="F96" s="16">
        <f>F89+F72+F55+F51+F50+F42+F39+F35+F52+F49+F43</f>
        <v>126996.2</v>
      </c>
      <c r="G96" s="8" t="s">
        <v>12</v>
      </c>
      <c r="I96" s="15"/>
    </row>
    <row r="97" spans="1:7" s="10" customFormat="1" ht="30" customHeight="1" x14ac:dyDescent="0.25">
      <c r="A97" s="43" t="s">
        <v>16</v>
      </c>
      <c r="B97" s="43"/>
      <c r="C97" s="43"/>
      <c r="D97" s="43"/>
      <c r="E97" s="43"/>
      <c r="F97" s="43"/>
      <c r="G97" s="43"/>
    </row>
    <row r="98" spans="1:7" s="13" customFormat="1" ht="78.75" x14ac:dyDescent="0.25">
      <c r="A98" s="22" t="s">
        <v>0</v>
      </c>
      <c r="B98" s="22" t="s">
        <v>1</v>
      </c>
      <c r="C98" s="22" t="s">
        <v>65</v>
      </c>
      <c r="D98" s="22" t="s">
        <v>82</v>
      </c>
      <c r="E98" s="22" t="s">
        <v>142</v>
      </c>
      <c r="F98" s="22" t="s">
        <v>15</v>
      </c>
      <c r="G98" s="22" t="s">
        <v>7</v>
      </c>
    </row>
    <row r="99" spans="1:7" s="3" customFormat="1" ht="15" customHeight="1" x14ac:dyDescent="0.25">
      <c r="A99" s="4">
        <v>1</v>
      </c>
      <c r="B99" s="4">
        <v>2</v>
      </c>
      <c r="C99" s="4">
        <v>3</v>
      </c>
      <c r="D99" s="4">
        <v>4</v>
      </c>
      <c r="E99" s="4">
        <v>5</v>
      </c>
      <c r="F99" s="4">
        <v>6</v>
      </c>
      <c r="G99" s="4">
        <v>7</v>
      </c>
    </row>
    <row r="100" spans="1:7" s="10" customFormat="1" ht="24.95" customHeight="1" x14ac:dyDescent="0.25">
      <c r="A100" s="34" t="s">
        <v>50</v>
      </c>
      <c r="B100" s="34"/>
      <c r="C100" s="34"/>
      <c r="D100" s="34"/>
      <c r="E100" s="34"/>
      <c r="F100" s="34"/>
      <c r="G100" s="34"/>
    </row>
    <row r="101" spans="1:7" s="10" customFormat="1" ht="47.25" x14ac:dyDescent="0.25">
      <c r="A101" s="11" t="s">
        <v>81</v>
      </c>
      <c r="B101" s="27" t="s">
        <v>87</v>
      </c>
      <c r="C101" s="11" t="s">
        <v>40</v>
      </c>
      <c r="D101" s="29">
        <v>106492.1</v>
      </c>
      <c r="E101" s="29">
        <v>87354.8</v>
      </c>
      <c r="F101" s="29">
        <f>-71518-9452-145</f>
        <v>-81115</v>
      </c>
      <c r="G101" s="28" t="s">
        <v>97</v>
      </c>
    </row>
    <row r="102" spans="1:7" s="10" customFormat="1" ht="24.95" customHeight="1" x14ac:dyDescent="0.25">
      <c r="A102" s="35" t="s">
        <v>13</v>
      </c>
      <c r="B102" s="35"/>
      <c r="C102" s="35"/>
      <c r="D102" s="12">
        <f>D101</f>
        <v>106492.1</v>
      </c>
      <c r="E102" s="12">
        <f>E101</f>
        <v>87354.8</v>
      </c>
      <c r="F102" s="12">
        <f>F101</f>
        <v>-81115</v>
      </c>
      <c r="G102" s="11" t="s">
        <v>12</v>
      </c>
    </row>
    <row r="103" spans="1:7" s="10" customFormat="1" ht="24.95" customHeight="1" x14ac:dyDescent="0.25">
      <c r="A103" s="34" t="s">
        <v>134</v>
      </c>
      <c r="B103" s="41"/>
      <c r="C103" s="41"/>
      <c r="D103" s="41"/>
      <c r="E103" s="41"/>
      <c r="F103" s="41"/>
      <c r="G103" s="41"/>
    </row>
    <row r="104" spans="1:7" s="10" customFormat="1" ht="157.5" x14ac:dyDescent="0.25">
      <c r="A104" s="11" t="s">
        <v>157</v>
      </c>
      <c r="B104" s="27" t="s">
        <v>133</v>
      </c>
      <c r="C104" s="11" t="s">
        <v>25</v>
      </c>
      <c r="D104" s="29">
        <v>43000</v>
      </c>
      <c r="E104" s="29">
        <v>43000</v>
      </c>
      <c r="F104" s="29">
        <v>-40000</v>
      </c>
      <c r="G104" s="28" t="s">
        <v>174</v>
      </c>
    </row>
    <row r="105" spans="1:7" s="10" customFormat="1" ht="24.95" customHeight="1" x14ac:dyDescent="0.25">
      <c r="A105" s="35" t="s">
        <v>13</v>
      </c>
      <c r="B105" s="35"/>
      <c r="C105" s="35"/>
      <c r="D105" s="12">
        <f t="shared" ref="D105:E105" si="15">D104</f>
        <v>43000</v>
      </c>
      <c r="E105" s="12">
        <f t="shared" si="15"/>
        <v>43000</v>
      </c>
      <c r="F105" s="12">
        <f>F104</f>
        <v>-40000</v>
      </c>
      <c r="G105" s="11" t="s">
        <v>12</v>
      </c>
    </row>
    <row r="106" spans="1:7" s="10" customFormat="1" ht="24.95" customHeight="1" x14ac:dyDescent="0.25">
      <c r="A106" s="34" t="s">
        <v>20</v>
      </c>
      <c r="B106" s="41"/>
      <c r="C106" s="41"/>
      <c r="D106" s="41"/>
      <c r="E106" s="41"/>
      <c r="F106" s="41"/>
      <c r="G106" s="41"/>
    </row>
    <row r="107" spans="1:7" s="10" customFormat="1" ht="117" customHeight="1" x14ac:dyDescent="0.25">
      <c r="A107" s="11" t="s">
        <v>158</v>
      </c>
      <c r="B107" s="27" t="s">
        <v>69</v>
      </c>
      <c r="C107" s="11" t="s">
        <v>25</v>
      </c>
      <c r="D107" s="29">
        <v>70510.7</v>
      </c>
      <c r="E107" s="29">
        <v>28722.600000000002</v>
      </c>
      <c r="F107" s="29">
        <v>-5736.2</v>
      </c>
      <c r="G107" s="28" t="s">
        <v>173</v>
      </c>
    </row>
    <row r="108" spans="1:7" s="13" customFormat="1" ht="78.75" x14ac:dyDescent="0.25">
      <c r="A108" s="33" t="s">
        <v>0</v>
      </c>
      <c r="B108" s="33" t="s">
        <v>1</v>
      </c>
      <c r="C108" s="33" t="s">
        <v>65</v>
      </c>
      <c r="D108" s="33" t="s">
        <v>82</v>
      </c>
      <c r="E108" s="33" t="s">
        <v>142</v>
      </c>
      <c r="F108" s="33" t="s">
        <v>15</v>
      </c>
      <c r="G108" s="33" t="s">
        <v>7</v>
      </c>
    </row>
    <row r="109" spans="1:7" s="3" customFormat="1" ht="15" customHeight="1" x14ac:dyDescent="0.25">
      <c r="A109" s="4">
        <v>1</v>
      </c>
      <c r="B109" s="4">
        <v>2</v>
      </c>
      <c r="C109" s="4">
        <v>3</v>
      </c>
      <c r="D109" s="4">
        <v>4</v>
      </c>
      <c r="E109" s="4">
        <v>5</v>
      </c>
      <c r="F109" s="4">
        <v>6</v>
      </c>
      <c r="G109" s="4">
        <v>7</v>
      </c>
    </row>
    <row r="110" spans="1:7" s="10" customFormat="1" ht="99" customHeight="1" x14ac:dyDescent="0.25">
      <c r="A110" s="11" t="s">
        <v>163</v>
      </c>
      <c r="B110" s="27" t="s">
        <v>69</v>
      </c>
      <c r="C110" s="11" t="s">
        <v>25</v>
      </c>
      <c r="D110" s="29">
        <v>4790</v>
      </c>
      <c r="E110" s="29">
        <v>12590.4</v>
      </c>
      <c r="F110" s="29">
        <v>-145</v>
      </c>
      <c r="G110" s="28" t="s">
        <v>160</v>
      </c>
    </row>
    <row r="111" spans="1:7" s="10" customFormat="1" ht="24.95" customHeight="1" x14ac:dyDescent="0.25">
      <c r="A111" s="35" t="s">
        <v>13</v>
      </c>
      <c r="B111" s="35"/>
      <c r="C111" s="35"/>
      <c r="D111" s="12">
        <f t="shared" ref="D111:E111" si="16">D107+D110</f>
        <v>75300.7</v>
      </c>
      <c r="E111" s="12">
        <f t="shared" si="16"/>
        <v>41313</v>
      </c>
      <c r="F111" s="12">
        <f>F107+F110</f>
        <v>-5881.2</v>
      </c>
      <c r="G111" s="11" t="s">
        <v>12</v>
      </c>
    </row>
    <row r="112" spans="1:7" s="10" customFormat="1" ht="24.95" customHeight="1" x14ac:dyDescent="0.25">
      <c r="A112" s="34" t="s">
        <v>39</v>
      </c>
      <c r="B112" s="41"/>
      <c r="C112" s="41"/>
      <c r="D112" s="41"/>
      <c r="E112" s="41"/>
      <c r="F112" s="41"/>
      <c r="G112" s="41"/>
    </row>
    <row r="113" spans="1:11" s="10" customFormat="1" ht="78.75" x14ac:dyDescent="0.25">
      <c r="A113" s="11" t="s">
        <v>164</v>
      </c>
      <c r="B113" s="27" t="s">
        <v>56</v>
      </c>
      <c r="C113" s="11" t="s">
        <v>25</v>
      </c>
      <c r="D113" s="29">
        <v>36715.300000000003</v>
      </c>
      <c r="E113" s="29">
        <v>36704.5</v>
      </c>
      <c r="F113" s="29">
        <v>-387.9</v>
      </c>
      <c r="G113" s="28" t="s">
        <v>104</v>
      </c>
    </row>
    <row r="114" spans="1:11" ht="24.95" customHeight="1" x14ac:dyDescent="0.25">
      <c r="A114" s="35" t="s">
        <v>13</v>
      </c>
      <c r="B114" s="35"/>
      <c r="C114" s="35"/>
      <c r="D114" s="12">
        <f t="shared" ref="D114:E114" si="17">D113</f>
        <v>36715.300000000003</v>
      </c>
      <c r="E114" s="12">
        <f t="shared" si="17"/>
        <v>36704.5</v>
      </c>
      <c r="F114" s="12">
        <f>F113</f>
        <v>-387.9</v>
      </c>
      <c r="G114" s="11" t="s">
        <v>12</v>
      </c>
    </row>
    <row r="115" spans="1:11" ht="24.95" customHeight="1" x14ac:dyDescent="0.25">
      <c r="A115" s="34" t="s">
        <v>17</v>
      </c>
      <c r="B115" s="34"/>
      <c r="C115" s="34"/>
      <c r="D115" s="6">
        <f>D102+D105+D111+D114</f>
        <v>261508.09999999998</v>
      </c>
      <c r="E115" s="6">
        <f>E102+E105+E111+E114</f>
        <v>208372.3</v>
      </c>
      <c r="F115" s="6">
        <f>F102+F105+F111+F114</f>
        <v>-127384.09999999999</v>
      </c>
      <c r="G115" s="14"/>
    </row>
    <row r="116" spans="1:11" s="3" customFormat="1" ht="20.100000000000001" customHeight="1" x14ac:dyDescent="0.25">
      <c r="A116" s="36" t="s">
        <v>98</v>
      </c>
      <c r="B116" s="36"/>
      <c r="C116" s="36"/>
      <c r="D116" s="16">
        <f t="shared" ref="D116:E116" si="18">D113</f>
        <v>36715.300000000003</v>
      </c>
      <c r="E116" s="16">
        <f t="shared" si="18"/>
        <v>36704.5</v>
      </c>
      <c r="F116" s="16">
        <f>F113</f>
        <v>-387.9</v>
      </c>
      <c r="G116" s="8" t="s">
        <v>12</v>
      </c>
      <c r="I116" s="15"/>
    </row>
    <row r="117" spans="1:11" s="3" customFormat="1" ht="20.100000000000001" customHeight="1" x14ac:dyDescent="0.25">
      <c r="A117" s="36" t="s">
        <v>141</v>
      </c>
      <c r="B117" s="36"/>
      <c r="C117" s="36"/>
      <c r="D117" s="16">
        <f t="shared" ref="D117:E117" si="19">D107+D104+D101+D110</f>
        <v>224792.8</v>
      </c>
      <c r="E117" s="16">
        <f t="shared" si="19"/>
        <v>171667.80000000002</v>
      </c>
      <c r="F117" s="16">
        <f>F107+F104+F101+F110</f>
        <v>-126996.2</v>
      </c>
      <c r="G117" s="8" t="s">
        <v>12</v>
      </c>
      <c r="I117" s="15"/>
      <c r="K117" s="15"/>
    </row>
    <row r="118" spans="1:11" ht="24.95" customHeight="1" x14ac:dyDescent="0.25">
      <c r="A118" s="34" t="s">
        <v>21</v>
      </c>
      <c r="B118" s="34"/>
      <c r="C118" s="34"/>
      <c r="D118" s="6">
        <f>D115+D92</f>
        <v>986724.39999999991</v>
      </c>
      <c r="E118" s="6">
        <f>E115+E92</f>
        <v>916566.2</v>
      </c>
      <c r="F118" s="6">
        <f>F115+F92</f>
        <v>6729.1000000000204</v>
      </c>
      <c r="G118" s="14"/>
    </row>
    <row r="119" spans="1:11" s="3" customFormat="1" ht="20.100000000000001" customHeight="1" x14ac:dyDescent="0.25">
      <c r="A119" s="36" t="s">
        <v>83</v>
      </c>
      <c r="B119" s="36"/>
      <c r="C119" s="36"/>
      <c r="D119" s="16">
        <f>D93</f>
        <v>36715.300000000003</v>
      </c>
      <c r="E119" s="16">
        <f>E93</f>
        <v>36704.5</v>
      </c>
      <c r="F119" s="16">
        <f>F93</f>
        <v>387.9</v>
      </c>
      <c r="G119" s="8" t="s">
        <v>12</v>
      </c>
    </row>
    <row r="120" spans="1:11" s="3" customFormat="1" ht="36.75" customHeight="1" x14ac:dyDescent="0.25">
      <c r="A120" s="36" t="s">
        <v>135</v>
      </c>
      <c r="B120" s="36"/>
      <c r="C120" s="36"/>
      <c r="D120" s="16">
        <f>D94</f>
        <v>0</v>
      </c>
      <c r="E120" s="16">
        <f>E94</f>
        <v>0</v>
      </c>
      <c r="F120" s="16">
        <f>F94</f>
        <v>4996.3999999999996</v>
      </c>
      <c r="G120" s="8" t="s">
        <v>12</v>
      </c>
    </row>
    <row r="121" spans="1:11" s="3" customFormat="1" ht="20.100000000000001" customHeight="1" x14ac:dyDescent="0.25">
      <c r="A121" s="36" t="s">
        <v>136</v>
      </c>
      <c r="B121" s="36"/>
      <c r="C121" s="36"/>
      <c r="D121" s="16">
        <f>D116+D95</f>
        <v>36715.300000000003</v>
      </c>
      <c r="E121" s="16">
        <f>E116+E95</f>
        <v>36704.5</v>
      </c>
      <c r="F121" s="16">
        <f>F116+F95</f>
        <v>1344.8000000000002</v>
      </c>
      <c r="G121" s="8" t="s">
        <v>12</v>
      </c>
    </row>
    <row r="122" spans="1:11" s="3" customFormat="1" ht="20.100000000000001" customHeight="1" x14ac:dyDescent="0.25">
      <c r="A122" s="36" t="s">
        <v>85</v>
      </c>
      <c r="B122" s="36"/>
      <c r="C122" s="36"/>
      <c r="D122" s="16">
        <f>D117+D96</f>
        <v>913293.79999999981</v>
      </c>
      <c r="E122" s="16">
        <f>E117+E96</f>
        <v>843157.2</v>
      </c>
      <c r="F122" s="16">
        <f>F117+F96</f>
        <v>0</v>
      </c>
      <c r="G122" s="8" t="s">
        <v>12</v>
      </c>
      <c r="I122" s="15"/>
    </row>
    <row r="123" spans="1:11" s="3" customFormat="1" ht="24.95" customHeight="1" x14ac:dyDescent="0.25">
      <c r="A123" s="35" t="s">
        <v>10</v>
      </c>
      <c r="B123" s="35"/>
      <c r="C123" s="35"/>
      <c r="D123" s="6">
        <f>D26</f>
        <v>44911.700000000004</v>
      </c>
      <c r="E123" s="6">
        <f>E26</f>
        <v>52059.9</v>
      </c>
      <c r="F123" s="6">
        <f>F26</f>
        <v>6729.1</v>
      </c>
      <c r="G123" s="8"/>
      <c r="H123" s="15">
        <f>F123-F124</f>
        <v>-2.0008883439004421E-11</v>
      </c>
    </row>
    <row r="124" spans="1:11" ht="24.95" customHeight="1" x14ac:dyDescent="0.25">
      <c r="A124" s="35" t="s">
        <v>26</v>
      </c>
      <c r="B124" s="35"/>
      <c r="C124" s="35"/>
      <c r="D124" s="6">
        <f t="shared" ref="D124:E124" si="20">D118</f>
        <v>986724.39999999991</v>
      </c>
      <c r="E124" s="6">
        <f t="shared" si="20"/>
        <v>916566.2</v>
      </c>
      <c r="F124" s="6">
        <f>F118</f>
        <v>6729.1000000000204</v>
      </c>
      <c r="G124" s="14"/>
    </row>
    <row r="125" spans="1:11" ht="12" customHeight="1" x14ac:dyDescent="0.25">
      <c r="A125" s="17"/>
      <c r="B125" s="17"/>
      <c r="C125" s="17"/>
      <c r="D125" s="18"/>
      <c r="E125" s="18"/>
      <c r="F125" s="18"/>
      <c r="G125" s="19"/>
    </row>
    <row r="126" spans="1:11" s="23" customFormat="1" ht="20.100000000000001" customHeight="1" x14ac:dyDescent="0.25">
      <c r="A126" s="49" t="s">
        <v>73</v>
      </c>
      <c r="B126" s="49"/>
      <c r="C126" s="49"/>
      <c r="D126" s="49"/>
      <c r="E126" s="49"/>
      <c r="F126" s="49"/>
      <c r="G126" s="49"/>
    </row>
    <row r="127" spans="1:11" s="23" customFormat="1" ht="20.100000000000001" customHeight="1" x14ac:dyDescent="0.25">
      <c r="A127" s="46" t="s">
        <v>144</v>
      </c>
      <c r="B127" s="48"/>
      <c r="C127" s="48"/>
      <c r="D127" s="48"/>
      <c r="E127" s="48"/>
      <c r="F127" s="48"/>
      <c r="G127" s="48"/>
    </row>
    <row r="128" spans="1:11" ht="20.100000000000001" customHeight="1" x14ac:dyDescent="0.25">
      <c r="A128" s="46" t="s">
        <v>143</v>
      </c>
      <c r="B128" s="47"/>
      <c r="C128" s="47"/>
      <c r="D128" s="47"/>
      <c r="E128" s="47"/>
      <c r="F128" s="47"/>
      <c r="G128" s="47"/>
    </row>
    <row r="129" spans="1:7" s="23" customFormat="1" ht="20.100000000000001" customHeight="1" x14ac:dyDescent="0.25">
      <c r="A129" s="44" t="s">
        <v>145</v>
      </c>
      <c r="B129" s="45"/>
      <c r="C129" s="45"/>
      <c r="D129" s="45"/>
      <c r="E129" s="45"/>
      <c r="F129" s="45"/>
      <c r="G129" s="45"/>
    </row>
    <row r="130" spans="1:7" s="23" customFormat="1" ht="10.5" customHeight="1" x14ac:dyDescent="0.25">
      <c r="A130" s="24"/>
      <c r="B130" s="25"/>
      <c r="C130" s="25"/>
      <c r="D130" s="25"/>
      <c r="E130" s="25"/>
      <c r="F130" s="25"/>
      <c r="G130" s="25"/>
    </row>
    <row r="131" spans="1:7" ht="24.75" customHeight="1" x14ac:dyDescent="0.25">
      <c r="A131" s="40" t="s">
        <v>41</v>
      </c>
      <c r="B131" s="40"/>
      <c r="C131" s="40"/>
      <c r="D131" s="40"/>
      <c r="E131" s="40"/>
      <c r="F131" s="40"/>
      <c r="G131" s="40"/>
    </row>
    <row r="132" spans="1:7" ht="42" customHeight="1" x14ac:dyDescent="0.25">
      <c r="A132" s="54" t="s">
        <v>146</v>
      </c>
      <c r="B132" s="54"/>
      <c r="C132" s="54"/>
      <c r="D132" s="54" t="s">
        <v>42</v>
      </c>
      <c r="E132" s="54"/>
      <c r="F132" s="54"/>
      <c r="G132" s="54"/>
    </row>
    <row r="133" spans="1:7" ht="24.75" customHeight="1" x14ac:dyDescent="0.25">
      <c r="A133" s="37" t="s">
        <v>43</v>
      </c>
      <c r="B133" s="38"/>
      <c r="C133" s="39"/>
      <c r="D133" s="37" t="s">
        <v>43</v>
      </c>
      <c r="E133" s="38"/>
      <c r="F133" s="38"/>
      <c r="G133" s="39"/>
    </row>
    <row r="134" spans="1:7" ht="84.75" customHeight="1" x14ac:dyDescent="0.25">
      <c r="A134" s="61" t="s">
        <v>101</v>
      </c>
      <c r="B134" s="62"/>
      <c r="C134" s="63"/>
      <c r="D134" s="61" t="s">
        <v>154</v>
      </c>
      <c r="E134" s="62"/>
      <c r="F134" s="62"/>
      <c r="G134" s="63"/>
    </row>
    <row r="135" spans="1:7" ht="24.75" customHeight="1" x14ac:dyDescent="0.25">
      <c r="A135" s="37" t="s">
        <v>100</v>
      </c>
      <c r="B135" s="38"/>
      <c r="C135" s="39"/>
      <c r="D135" s="37" t="s">
        <v>100</v>
      </c>
      <c r="E135" s="38"/>
      <c r="F135" s="38"/>
      <c r="G135" s="39"/>
    </row>
    <row r="136" spans="1:7" ht="214.5" customHeight="1" x14ac:dyDescent="0.25">
      <c r="A136" s="51" t="s">
        <v>102</v>
      </c>
      <c r="B136" s="52"/>
      <c r="C136" s="53"/>
      <c r="D136" s="51" t="s">
        <v>147</v>
      </c>
      <c r="E136" s="52"/>
      <c r="F136" s="52"/>
      <c r="G136" s="53"/>
    </row>
    <row r="137" spans="1:7" ht="24.75" customHeight="1" x14ac:dyDescent="0.25">
      <c r="A137" s="37" t="s">
        <v>45</v>
      </c>
      <c r="B137" s="38"/>
      <c r="C137" s="39"/>
      <c r="D137" s="37" t="s">
        <v>45</v>
      </c>
      <c r="E137" s="38"/>
      <c r="F137" s="38"/>
      <c r="G137" s="39"/>
    </row>
    <row r="138" spans="1:7" ht="186" customHeight="1" x14ac:dyDescent="0.25">
      <c r="A138" s="51" t="s">
        <v>99</v>
      </c>
      <c r="B138" s="52"/>
      <c r="C138" s="53"/>
      <c r="D138" s="51" t="s">
        <v>148</v>
      </c>
      <c r="E138" s="52"/>
      <c r="F138" s="52"/>
      <c r="G138" s="53"/>
    </row>
    <row r="139" spans="1:7" ht="42" customHeight="1" x14ac:dyDescent="0.25">
      <c r="A139" s="54" t="s">
        <v>146</v>
      </c>
      <c r="B139" s="54"/>
      <c r="C139" s="54"/>
      <c r="D139" s="54" t="s">
        <v>42</v>
      </c>
      <c r="E139" s="54"/>
      <c r="F139" s="54"/>
      <c r="G139" s="54"/>
    </row>
    <row r="140" spans="1:7" ht="24.75" customHeight="1" x14ac:dyDescent="0.25">
      <c r="A140" s="37" t="s">
        <v>88</v>
      </c>
      <c r="B140" s="38"/>
      <c r="C140" s="39"/>
      <c r="D140" s="37" t="s">
        <v>88</v>
      </c>
      <c r="E140" s="38"/>
      <c r="F140" s="38"/>
      <c r="G140" s="39"/>
    </row>
    <row r="141" spans="1:7" ht="56.25" customHeight="1" x14ac:dyDescent="0.25">
      <c r="A141" s="51" t="s">
        <v>151</v>
      </c>
      <c r="B141" s="52"/>
      <c r="C141" s="53"/>
      <c r="D141" s="51" t="s">
        <v>159</v>
      </c>
      <c r="E141" s="52"/>
      <c r="F141" s="52"/>
      <c r="G141" s="53"/>
    </row>
    <row r="142" spans="1:7" ht="24.75" customHeight="1" x14ac:dyDescent="0.25">
      <c r="A142" s="37" t="s">
        <v>165</v>
      </c>
      <c r="B142" s="38"/>
      <c r="C142" s="39"/>
      <c r="D142" s="37" t="s">
        <v>165</v>
      </c>
      <c r="E142" s="38"/>
      <c r="F142" s="38"/>
      <c r="G142" s="39"/>
    </row>
    <row r="143" spans="1:7" ht="83.25" customHeight="1" x14ac:dyDescent="0.25">
      <c r="A143" s="51" t="s">
        <v>166</v>
      </c>
      <c r="B143" s="52"/>
      <c r="C143" s="53"/>
      <c r="D143" s="51" t="s">
        <v>167</v>
      </c>
      <c r="E143" s="52"/>
      <c r="F143" s="52"/>
      <c r="G143" s="53"/>
    </row>
    <row r="144" spans="1:7" ht="24.75" customHeight="1" x14ac:dyDescent="0.25">
      <c r="A144" s="37" t="s">
        <v>149</v>
      </c>
      <c r="B144" s="38"/>
      <c r="C144" s="39"/>
      <c r="D144" s="37" t="s">
        <v>149</v>
      </c>
      <c r="E144" s="38"/>
      <c r="F144" s="38"/>
      <c r="G144" s="39"/>
    </row>
    <row r="145" spans="1:7" ht="188.25" customHeight="1" x14ac:dyDescent="0.25">
      <c r="A145" s="51" t="s">
        <v>150</v>
      </c>
      <c r="B145" s="52"/>
      <c r="C145" s="53"/>
      <c r="D145" s="51" t="s">
        <v>152</v>
      </c>
      <c r="E145" s="52"/>
      <c r="F145" s="52"/>
      <c r="G145" s="53"/>
    </row>
    <row r="146" spans="1:7" ht="49.5" customHeight="1" x14ac:dyDescent="0.25">
      <c r="A146" s="50"/>
      <c r="B146" s="50"/>
      <c r="C146" s="50"/>
      <c r="D146" s="50"/>
      <c r="E146" s="50"/>
      <c r="F146" s="50"/>
      <c r="G146" s="50"/>
    </row>
    <row r="147" spans="1:7" ht="19.5" customHeight="1" x14ac:dyDescent="0.25">
      <c r="A147" s="42" t="s">
        <v>46</v>
      </c>
      <c r="B147" s="42"/>
      <c r="C147" s="42"/>
      <c r="D147" s="42"/>
      <c r="E147" s="23"/>
      <c r="G147" s="2" t="s">
        <v>47</v>
      </c>
    </row>
  </sheetData>
  <mergeCells count="94">
    <mergeCell ref="A142:C142"/>
    <mergeCell ref="D142:G142"/>
    <mergeCell ref="A143:C143"/>
    <mergeCell ref="D143:G143"/>
    <mergeCell ref="A144:C144"/>
    <mergeCell ref="D144:G144"/>
    <mergeCell ref="A145:C145"/>
    <mergeCell ref="D145:G145"/>
    <mergeCell ref="A93:C93"/>
    <mergeCell ref="A94:C94"/>
    <mergeCell ref="A95:C95"/>
    <mergeCell ref="A116:C116"/>
    <mergeCell ref="A117:C117"/>
    <mergeCell ref="A119:C119"/>
    <mergeCell ref="A120:C120"/>
    <mergeCell ref="A121:C121"/>
    <mergeCell ref="A122:C122"/>
    <mergeCell ref="D135:G135"/>
    <mergeCell ref="A136:C136"/>
    <mergeCell ref="A139:C139"/>
    <mergeCell ref="A141:C141"/>
    <mergeCell ref="D141:G141"/>
    <mergeCell ref="A28:C28"/>
    <mergeCell ref="A29:C29"/>
    <mergeCell ref="D136:G136"/>
    <mergeCell ref="A112:G112"/>
    <mergeCell ref="A114:C114"/>
    <mergeCell ref="A106:G106"/>
    <mergeCell ref="A111:C111"/>
    <mergeCell ref="A134:C134"/>
    <mergeCell ref="D134:G134"/>
    <mergeCell ref="A115:C115"/>
    <mergeCell ref="A38:G38"/>
    <mergeCell ref="D139:G139"/>
    <mergeCell ref="A105:C105"/>
    <mergeCell ref="A80:G80"/>
    <mergeCell ref="A92:C92"/>
    <mergeCell ref="A40:C40"/>
    <mergeCell ref="A27:C27"/>
    <mergeCell ref="A1:G1"/>
    <mergeCell ref="A2:G2"/>
    <mergeCell ref="A6:G6"/>
    <mergeCell ref="A7:G7"/>
    <mergeCell ref="A14:C14"/>
    <mergeCell ref="A4:G4"/>
    <mergeCell ref="A5:G5"/>
    <mergeCell ref="A133:C133"/>
    <mergeCell ref="A15:C15"/>
    <mergeCell ref="A17:C17"/>
    <mergeCell ref="A24:C24"/>
    <mergeCell ref="A25:C25"/>
    <mergeCell ref="A103:G103"/>
    <mergeCell ref="A71:G71"/>
    <mergeCell ref="A79:C79"/>
    <mergeCell ref="A70:C70"/>
    <mergeCell ref="A34:G34"/>
    <mergeCell ref="A16:C16"/>
    <mergeCell ref="A31:G31"/>
    <mergeCell ref="A30:G30"/>
    <mergeCell ref="A23:C23"/>
    <mergeCell ref="A18:G18"/>
    <mergeCell ref="A26:C26"/>
    <mergeCell ref="A54:G54"/>
    <mergeCell ref="A147:D147"/>
    <mergeCell ref="A97:G97"/>
    <mergeCell ref="A118:C118"/>
    <mergeCell ref="A129:G129"/>
    <mergeCell ref="A128:G128"/>
    <mergeCell ref="A127:G127"/>
    <mergeCell ref="A124:C124"/>
    <mergeCell ref="A126:G126"/>
    <mergeCell ref="A123:C123"/>
    <mergeCell ref="A146:G146"/>
    <mergeCell ref="A138:C138"/>
    <mergeCell ref="D138:G138"/>
    <mergeCell ref="A137:C137"/>
    <mergeCell ref="A132:C132"/>
    <mergeCell ref="D132:G132"/>
    <mergeCell ref="A41:G41"/>
    <mergeCell ref="A44:C44"/>
    <mergeCell ref="A96:C96"/>
    <mergeCell ref="A140:C140"/>
    <mergeCell ref="D140:G140"/>
    <mergeCell ref="D137:G137"/>
    <mergeCell ref="A131:G131"/>
    <mergeCell ref="D133:G133"/>
    <mergeCell ref="A135:C135"/>
    <mergeCell ref="A87:C87"/>
    <mergeCell ref="A47:G47"/>
    <mergeCell ref="A100:G100"/>
    <mergeCell ref="A102:C102"/>
    <mergeCell ref="A88:G88"/>
    <mergeCell ref="A91:C91"/>
    <mergeCell ref="A53:C53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1" fitToHeight="23" orientation="landscape" r:id="rId1"/>
  <headerFooter>
    <oddFooter>&amp;C&amp;P</oddFooter>
  </headerFooter>
  <rowBreaks count="5" manualBreakCount="5">
    <brk id="17" max="6" man="1"/>
    <brk id="75" max="6" man="1"/>
    <brk id="96" max="6" man="1"/>
    <brk id="107" max="6" man="1"/>
    <brk id="13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Уточнение_МАЙ</vt:lpstr>
      <vt:lpstr>Уточнение_МАЙ!Область_печати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User</cp:lastModifiedBy>
  <cp:lastPrinted>2026-05-08T09:20:59Z</cp:lastPrinted>
  <dcterms:created xsi:type="dcterms:W3CDTF">2014-12-02T05:24:27Z</dcterms:created>
  <dcterms:modified xsi:type="dcterms:W3CDTF">2026-05-08T09:21:02Z</dcterms:modified>
</cp:coreProperties>
</file>